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bookViews>
    <workbookView xWindow="0" yWindow="0" windowWidth="25200" windowHeight="10548" tabRatio="764" activeTab="0"/>
  </bookViews>
  <sheets>
    <sheet name="Schwerpunktkita-Kalkulator" sheetId="3" r:id="rId1"/>
    <sheet name="Hilfstabellen" sheetId="7" state="hidden" r:id="rId2"/>
    <sheet name="Entgelttabelle TVöD" sheetId="12" state="hidden" r:id="rId3"/>
  </sheets>
  <definedNames>
    <definedName name="Antrag" localSheetId="2">#REF!</definedName>
    <definedName name="Antrag">#REF!</definedName>
    <definedName name="Gruppen" localSheetId="2">#REF!</definedName>
    <definedName name="Gruppen">#REF!</definedName>
    <definedName name="S_16" localSheetId="2">#REF!</definedName>
    <definedName name="S_16">#REF!</definedName>
    <definedName name="S_17" localSheetId="2">#REF!</definedName>
    <definedName name="S_17">#REF!</definedName>
    <definedName name="S_7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<sst xmlns="http://schemas.openxmlformats.org/spreadsheetml/2006/main" count="553" uniqueCount="186">
  <si>
    <t>Summe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</si>
  <si>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</si>
  <si>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</si>
  <si>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</si>
  <si>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</si>
  <si>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</si>
  <si>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</si>
  <si>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</si>
  <si>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</si>
  <si>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</si>
  <si>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</si>
  <si>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</si>
  <si>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</si>
  <si>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Leiter/in KiTa (ab 100 Plätze)</t>
  </si>
  <si>
    <t>Leiter/in KiTa (ab 70 Plätze)</t>
  </si>
  <si>
    <t>Leiter/in KiTa (ab 40 Plätze)</t>
  </si>
  <si>
    <t>Erzieher/in</t>
  </si>
  <si>
    <t>Entgeldgruppe</t>
  </si>
  <si>
    <t>Stufe 1</t>
  </si>
  <si>
    <t>Stufe 2</t>
  </si>
  <si>
    <t>Stufe 3</t>
  </si>
  <si>
    <t>Stufe 4</t>
  </si>
  <si>
    <t>Stufe 5</t>
  </si>
  <si>
    <t>Stufe 6</t>
  </si>
  <si>
    <t>Entgeltgruppe</t>
  </si>
  <si>
    <t>Stufe</t>
  </si>
  <si>
    <t>S 3 bis S 7</t>
  </si>
  <si>
    <t>S 8</t>
  </si>
  <si>
    <t>S 9 bis S 18</t>
  </si>
  <si>
    <t>Gesamt</t>
  </si>
  <si>
    <t>Elternbeiträge</t>
  </si>
  <si>
    <t>Betreuungsmittelwerte</t>
  </si>
  <si>
    <t>weniger als 45 Wochenbetreuungsstunden</t>
  </si>
  <si>
    <t>weniger oder gleich 35 Wochenbetreuungstunden</t>
  </si>
  <si>
    <t>weniger oder gleich 25 Wochenbetreuungsstunden</t>
  </si>
  <si>
    <t>gleich oder über 45 Wochenbetreuungsstunden</t>
  </si>
  <si>
    <t>Betreuungsmodell auswählen</t>
  </si>
  <si>
    <t>Landesmittel</t>
  </si>
  <si>
    <t>2. Zuschuss pro Jahr</t>
  </si>
  <si>
    <t>3. Zuschuss pro Jahr</t>
  </si>
  <si>
    <t>4. Zuschuss pro Jahr</t>
  </si>
  <si>
    <t xml:space="preserve"> % JSZ</t>
  </si>
  <si>
    <t>Summe BKZ</t>
  </si>
  <si>
    <t>Landesmittel Qualipauschale</t>
  </si>
  <si>
    <t>Landesmittel Schwerpunktspauschale</t>
  </si>
  <si>
    <t>€</t>
  </si>
  <si>
    <t>Entgelttabelle TVÖD SuE 2020</t>
  </si>
  <si>
    <t>Tarifvertrag für den Öffentlichen Dienst, Sozial- und Erziehungsdienst 2020 mit Beispielen für Berufszuordnung</t>
  </si>
  <si>
    <t>BMW</t>
  </si>
  <si>
    <t>3. Kinderanzahl</t>
  </si>
  <si>
    <t>Summe aller Kinder in allen Gruppen</t>
  </si>
  <si>
    <t>Landesmittel Grundpauschale</t>
  </si>
  <si>
    <t>Kinderfaktor</t>
  </si>
  <si>
    <t>Berufszuordnung</t>
  </si>
  <si>
    <t>bei Einstellung</t>
  </si>
  <si>
    <t>nach 1 Jahr in Stufe 1</t>
  </si>
  <si>
    <t>nach 3 Jahren in Stufe 2</t>
  </si>
  <si>
    <t>nach 4 Jahren in Stufe 3</t>
  </si>
  <si>
    <t>nach 4 Jahren in Stufe 4</t>
  </si>
  <si>
    <t xml:space="preserve">nach 8 Jahren in Stufe 4 </t>
  </si>
  <si>
    <t>nach 5 Jahren in Stufe 5</t>
  </si>
  <si>
    <t>nach 10 Jahren in Stufe 5</t>
  </si>
  <si>
    <t>-</t>
  </si>
  <si>
    <t>I-SozPäd</t>
  </si>
  <si>
    <t>III-KiPfl</t>
  </si>
  <si>
    <t>II-Erz</t>
  </si>
  <si>
    <t>Anzahl der Kinder</t>
  </si>
  <si>
    <t>U3 - Halbtags bis 25 Wochenstunden</t>
  </si>
  <si>
    <t>U3 - Teilzeit bis 35 Wochenstunden</t>
  </si>
  <si>
    <t>Summe U3</t>
  </si>
  <si>
    <t>Ü3 - Halbtags bis 25 Wochenstunden</t>
  </si>
  <si>
    <t>Ü3 - Teilzeit bis 35 Wochenstunden</t>
  </si>
  <si>
    <t>Ü3 - Ganztags bis 50 Wochenstunden</t>
  </si>
  <si>
    <t>Summe Ü3</t>
  </si>
  <si>
    <t>Hort - Halbtags bis 25 Wochenstunden</t>
  </si>
  <si>
    <t>Hort - Teilzeit bis 35 Wochenstunden</t>
  </si>
  <si>
    <t>Hort - Ganztags bis 50 Wochenstunden</t>
  </si>
  <si>
    <t>Summe Hort</t>
  </si>
  <si>
    <t>vertraglich aufgenommene Kinder zum Stichtag 1.3.</t>
  </si>
  <si>
    <t>Preis</t>
  </si>
  <si>
    <t>Übersicht Landesmittel</t>
  </si>
  <si>
    <t>* wird mit dem BKZ verrechnet</t>
  </si>
  <si>
    <t>Landesmittel Grundpauschale*</t>
  </si>
  <si>
    <t>§ 32 (2) HKJGB</t>
  </si>
  <si>
    <t>Landesmittel KiQuTG-Pauschale (*)</t>
  </si>
  <si>
    <t>§ 32 (2a) HKJGB</t>
  </si>
  <si>
    <t>§ 32 (3) HKJGB</t>
  </si>
  <si>
    <t>§ 32 (4) HKJGB</t>
  </si>
  <si>
    <t>Pauschale</t>
  </si>
  <si>
    <t>Schwerpunktkinder</t>
  </si>
  <si>
    <t>Anteil</t>
  </si>
  <si>
    <t>Landesmittel I-Pauschale</t>
  </si>
  <si>
    <t>§ 32 (5) HKJGB</t>
  </si>
  <si>
    <t>Landesmittel Kleinkitapauschale*</t>
  </si>
  <si>
    <t>§ 32 (6) HKJGB</t>
  </si>
  <si>
    <t>gewichtete Anzahl der Kinder für Gute-Kita-Pauschale</t>
  </si>
  <si>
    <t>gewichtete Vertraglich aufgenommene Kinder zum Stichtag 1.3.</t>
  </si>
  <si>
    <t>Grundpauschale gem. §32 (2) HKJGB</t>
  </si>
  <si>
    <t>Produkt</t>
  </si>
  <si>
    <t xml:space="preserve">Betreuungsmodell </t>
  </si>
  <si>
    <t>jährliche Maßnahmenpauschale je Integrationskind</t>
  </si>
  <si>
    <t>Betreuungspauschale bis 25 h wöchentlich</t>
  </si>
  <si>
    <t>Betreuungspauschale bis 35 h wöchentlich</t>
  </si>
  <si>
    <t>Betreuungspauschale bis 50 h wöchentlich</t>
  </si>
  <si>
    <t>Summe I-Pauschale</t>
  </si>
  <si>
    <t>Kommunale Fördergelder</t>
  </si>
  <si>
    <t>Übersicht</t>
  </si>
  <si>
    <t>BKZ</t>
  </si>
  <si>
    <t>Betriebskostenzuschuss</t>
  </si>
  <si>
    <t>=</t>
  </si>
  <si>
    <t>U3 - Ganztags bis 44 Wochenstunden</t>
  </si>
  <si>
    <t>U3 - Ganztags 44 bis 50 Wochenstunden</t>
  </si>
  <si>
    <t>Ü3 - Ganztags bis 44 Wochenstunden</t>
  </si>
  <si>
    <t>Hort - Ganztags bis 44 Wochenstunden</t>
  </si>
  <si>
    <t>Förderjahr</t>
  </si>
  <si>
    <t>Gesamtsumme Landesförderung</t>
  </si>
  <si>
    <t>Zuwendungen der Kommune gem. Finanzierungsvereinbarung</t>
  </si>
  <si>
    <t xml:space="preserve">Wert aus 1. Einnahmen Kommune </t>
  </si>
  <si>
    <t>Nebenrechnungen zur Kommunalen Förderung der Kommune</t>
  </si>
  <si>
    <t>Essensgeld</t>
  </si>
  <si>
    <t>a) Pauschale je anwesendem Kind</t>
  </si>
  <si>
    <t>Anzahl bereitgestellter Plätze</t>
  </si>
  <si>
    <t>Förderung je Monat</t>
  </si>
  <si>
    <t>Förderung im Jahr</t>
  </si>
  <si>
    <t>Gesamtförderung</t>
  </si>
  <si>
    <t>c) Pauschale je Gruppe</t>
  </si>
  <si>
    <t>d) Betriebskostenzuschuss je Platz</t>
  </si>
  <si>
    <t>Kleinkita-Pauschale</t>
  </si>
  <si>
    <t>Integrationspauschale</t>
  </si>
  <si>
    <t>Schwerpunktpauschale</t>
  </si>
  <si>
    <t>Gute-Kita-Pauschale</t>
  </si>
  <si>
    <t>Qualitätspauschale</t>
  </si>
  <si>
    <t>Grundpauschale</t>
  </si>
  <si>
    <t>Elternentgelte</t>
  </si>
  <si>
    <t>Pauschale je anwesendem Kind</t>
  </si>
  <si>
    <t>b) Pauschale je bereitgestelltem Platz</t>
  </si>
  <si>
    <t>Verrechnung mit den Landesmitteln</t>
  </si>
  <si>
    <t>Freistellung vom Teilnahme- oder Kostenbeitrag</t>
  </si>
  <si>
    <t>Freistellung vom Elternbeitrag</t>
  </si>
  <si>
    <t>§ 32c HKJGB</t>
  </si>
  <si>
    <t>Anzahl Kinder Ü3 &gt; 6 h</t>
  </si>
  <si>
    <t xml:space="preserve">Landesförderung zum Teilnahme- oder Kostenbeitrag </t>
  </si>
  <si>
    <t>Freistellung vom Kostenbeitrag</t>
  </si>
  <si>
    <t xml:space="preserve">Leitungspauschale </t>
  </si>
  <si>
    <t>§ 32 (2a) S. 5 HKJGB</t>
  </si>
  <si>
    <t>Entgelttabelle TVÖD SuE 2022</t>
  </si>
  <si>
    <t>S 18</t>
  </si>
  <si>
    <t>Leiter in Kita (ab 180 Plätze)</t>
  </si>
  <si>
    <t>S 17</t>
  </si>
  <si>
    <t>Leiter in Kita (ab 130 Plätze)</t>
  </si>
  <si>
    <t>S 16</t>
  </si>
  <si>
    <t>S 15</t>
  </si>
  <si>
    <t>S 14</t>
  </si>
  <si>
    <t>Sozialarbeiter mit Garantenstellung</t>
  </si>
  <si>
    <t>S 13</t>
  </si>
  <si>
    <t>S 12</t>
  </si>
  <si>
    <t>Sozialarbeiter mit schwieriger Tätigkeit</t>
  </si>
  <si>
    <t>S 11b</t>
  </si>
  <si>
    <t>Sozialarbeiter</t>
  </si>
  <si>
    <t>S 11a</t>
  </si>
  <si>
    <t>Stv. Leitung Behinderteneinrichtung</t>
  </si>
  <si>
    <t>S 10</t>
  </si>
  <si>
    <t>S 9</t>
  </si>
  <si>
    <t>Leiter/in KiTa (bis 40 Plätze), koord. Erzieher, Heilpädagoge</t>
  </si>
  <si>
    <t>S 8b</t>
  </si>
  <si>
    <t xml:space="preserve">Erzieher/in schwierige Tätigkeit </t>
  </si>
  <si>
    <t>S 8a</t>
  </si>
  <si>
    <t>S 7</t>
  </si>
  <si>
    <t>Gruppenleiter in Werkstatt</t>
  </si>
  <si>
    <t>S 4</t>
  </si>
  <si>
    <t>Kinderpfleger mit schwieriger Tätigkeit</t>
  </si>
  <si>
    <t>S 3</t>
  </si>
  <si>
    <t>Kinderpfleger</t>
  </si>
  <si>
    <t>S 2</t>
  </si>
  <si>
    <t>Beschäftigter als Kinderpfleger</t>
  </si>
  <si>
    <t>Entgelttabelle TVÖD SuE 2021</t>
  </si>
  <si>
    <t>Anzahl der Kinder der Einrichtung gesamt</t>
  </si>
  <si>
    <t>Mindestanteil</t>
  </si>
  <si>
    <t>§ 32 (4) HKJGB - Schwerpunktkita-Pauschale</t>
  </si>
  <si>
    <t>Pauschale pro vertragliche aufgenommenem Kind*</t>
  </si>
  <si>
    <t>* Stichtag ist der 1.3. jeden Jahres</t>
  </si>
  <si>
    <t xml:space="preserve">oder </t>
  </si>
  <si>
    <t xml:space="preserve">Anzahl der Kinder aus Familien, </t>
  </si>
  <si>
    <t xml:space="preserve"> - in denen vorwiegend nicht Deutsch gesprochen wird</t>
  </si>
  <si>
    <t>- für die einkommensabhängige Leistungen Dritter an den Träger der Tageseinrichtung erbracht werden</t>
  </si>
  <si>
    <t>Felder bitte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</si>
</sst>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"/>
    <numFmt numFmtId="166" formatCode="#,##0.0_ ;\-#,##0.0\ "/>
    <numFmt numFmtId="167" formatCode="#,##0_ ;\-#,##0\ "/>
    <numFmt numFmtId="168" formatCode="0.0%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rgb="FF6FAFB0"/>
      <name val="Calibri"/>
      <family val="2"/>
      <scheme val="minor"/>
    </font>
    <font>
      <b/>
      <sz val="11"/>
      <color rgb="FF6FAFB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rgb="FF6FAFB0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rgb="FF6FAFB0"/>
        <bgColor indexed="64"/>
      </patternFill>
    </fill>
    <fill>
      <patternFill patternType="solid">
        <fgColor rgb="FFD7E9E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EAFB4"/>
        <bgColor indexed="64"/>
      </patternFill>
    </fill>
    <fill>
      <patternFill patternType="solid">
        <fgColor rgb="FFD1E5E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CC9CC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double"/>
    </border>
    <border>
      <left style="thin"/>
      <right style="thin"/>
      <top style="thin"/>
      <bottom/>
    </border>
    <border>
      <left style="medium">
        <color rgb="FF6FAFB0"/>
      </left>
      <right style="thin"/>
      <top style="thin"/>
      <bottom style="thin"/>
    </border>
    <border>
      <left/>
      <right/>
      <top style="thin"/>
      <bottom style="double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 style="medium">
        <color rgb="FF6FAFB0"/>
      </left>
      <right style="thin"/>
      <top style="medium"/>
      <bottom style="thin"/>
    </border>
    <border>
      <left style="medium">
        <color rgb="FF6FAFB0"/>
      </left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/>
    <xf numFmtId="44" fontId="0" fillId="0" borderId="0" xfId="0" applyNumberFormat="1"/>
    <xf numFmtId="164" fontId="0" fillId="0" borderId="1" xfId="20" applyNumberFormat="1" applyFont="1" applyBorder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1" xfId="20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9" fontId="0" fillId="0" borderId="0" xfId="0" applyNumberFormat="1"/>
    <xf numFmtId="44" fontId="0" fillId="0" borderId="4" xfId="0" applyNumberFormat="1" applyBorder="1"/>
    <xf numFmtId="44" fontId="0" fillId="0" borderId="5" xfId="0" applyNumberFormat="1" applyBorder="1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6" xfId="0" applyBorder="1"/>
    <xf numFmtId="0" fontId="6" fillId="0" borderId="0" xfId="0" applyFont="1"/>
    <xf numFmtId="0" fontId="0" fillId="0" borderId="7" xfId="0" applyBorder="1"/>
    <xf numFmtId="0" fontId="5" fillId="2" borderId="0" xfId="0" applyFont="1" applyFill="1"/>
    <xf numFmtId="0" fontId="2" fillId="2" borderId="8" xfId="0" applyFont="1" applyFill="1" applyBorder="1" applyAlignment="1">
      <alignment vertical="center" wrapText="1"/>
    </xf>
    <xf numFmtId="44" fontId="0" fillId="0" borderId="9" xfId="0" applyNumberFormat="1" applyBorder="1"/>
    <xf numFmtId="0" fontId="0" fillId="0" borderId="10" xfId="0" applyBorder="1"/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0" xfId="0" applyProtection="1">
      <protection/>
    </xf>
    <xf numFmtId="0" fontId="7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/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4" fontId="0" fillId="0" borderId="0" xfId="20" applyFont="1"/>
    <xf numFmtId="2" fontId="8" fillId="0" borderId="0" xfId="0" applyNumberFormat="1" applyFont="1" applyFill="1" applyBorder="1"/>
    <xf numFmtId="0" fontId="0" fillId="0" borderId="0" xfId="0" applyFont="1" applyFill="1" applyBorder="1"/>
    <xf numFmtId="0" fontId="2" fillId="0" borderId="1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9" fontId="0" fillId="0" borderId="1" xfId="0" applyNumberFormat="1" applyFill="1" applyBorder="1"/>
    <xf numFmtId="0" fontId="0" fillId="2" borderId="0" xfId="0" applyFill="1" applyAlignment="1">
      <alignment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9" fontId="0" fillId="0" borderId="0" xfId="0" applyNumberFormat="1" applyFill="1" applyBorder="1"/>
    <xf numFmtId="0" fontId="10" fillId="4" borderId="16" xfId="0" applyFont="1" applyFill="1" applyBorder="1"/>
    <xf numFmtId="0" fontId="10" fillId="4" borderId="17" xfId="0" applyFont="1" applyFill="1" applyBorder="1"/>
    <xf numFmtId="0" fontId="11" fillId="5" borderId="0" xfId="0" applyFont="1" applyFill="1"/>
    <xf numFmtId="0" fontId="0" fillId="5" borderId="0" xfId="0" applyFill="1"/>
    <xf numFmtId="0" fontId="0" fillId="0" borderId="1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3" borderId="20" xfId="0" applyFont="1" applyFill="1" applyBorder="1" applyAlignment="1">
      <alignment horizontal="right"/>
    </xf>
    <xf numFmtId="0" fontId="2" fillId="3" borderId="21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6" fillId="5" borderId="0" xfId="0" applyFont="1" applyFill="1" applyBorder="1" applyAlignment="1">
      <alignment horizontal="center" vertical="center" textRotation="90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12" fillId="3" borderId="0" xfId="0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11" fillId="6" borderId="0" xfId="0" applyFont="1" applyFill="1" applyBorder="1" applyAlignment="1">
      <alignment horizontal="left"/>
    </xf>
    <xf numFmtId="0" fontId="0" fillId="6" borderId="0" xfId="0" applyFill="1" applyBorder="1"/>
    <xf numFmtId="0" fontId="5" fillId="2" borderId="16" xfId="0" applyFont="1" applyFill="1" applyBorder="1" applyAlignment="1">
      <alignment horizontal="center" vertical="center"/>
    </xf>
    <xf numFmtId="0" fontId="0" fillId="6" borderId="0" xfId="0" applyFill="1"/>
    <xf numFmtId="44" fontId="0" fillId="0" borderId="24" xfId="0" applyNumberFormat="1" applyBorder="1"/>
    <xf numFmtId="44" fontId="0" fillId="0" borderId="25" xfId="0" applyNumberFormat="1" applyBorder="1"/>
    <xf numFmtId="44" fontId="0" fillId="0" borderId="26" xfId="0" applyNumberFormat="1" applyBorder="1"/>
    <xf numFmtId="0" fontId="0" fillId="0" borderId="27" xfId="0" applyBorder="1"/>
    <xf numFmtId="0" fontId="2" fillId="0" borderId="27" xfId="0" applyFont="1" applyFill="1" applyBorder="1" applyAlignment="1">
      <alignment horizontal="right"/>
    </xf>
    <xf numFmtId="44" fontId="0" fillId="0" borderId="27" xfId="0" applyNumberFormat="1" applyBorder="1"/>
    <xf numFmtId="44" fontId="12" fillId="0" borderId="27" xfId="0" applyNumberFormat="1" applyFont="1" applyBorder="1"/>
    <xf numFmtId="0" fontId="11" fillId="7" borderId="0" xfId="0" applyFont="1" applyFill="1" applyAlignment="1">
      <alignment horizontal="left"/>
    </xf>
    <xf numFmtId="0" fontId="0" fillId="7" borderId="0" xfId="0" applyFill="1"/>
    <xf numFmtId="165" fontId="10" fillId="4" borderId="0" xfId="0" applyNumberFormat="1" applyFont="1" applyFill="1"/>
    <xf numFmtId="44" fontId="10" fillId="4" borderId="0" xfId="20" applyFont="1" applyFill="1"/>
    <xf numFmtId="44" fontId="13" fillId="4" borderId="0" xfId="20" applyFont="1" applyFill="1"/>
    <xf numFmtId="9" fontId="10" fillId="4" borderId="0" xfId="0" applyNumberFormat="1" applyFont="1" applyFill="1"/>
    <xf numFmtId="0" fontId="14" fillId="8" borderId="0" xfId="0" applyFont="1" applyFill="1"/>
    <xf numFmtId="9" fontId="0" fillId="8" borderId="0" xfId="21" applyFont="1" applyFill="1"/>
    <xf numFmtId="0" fontId="15" fillId="2" borderId="14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textRotation="90" wrapText="1"/>
    </xf>
    <xf numFmtId="0" fontId="17" fillId="3" borderId="0" xfId="0" applyFont="1" applyFill="1" applyBorder="1" applyAlignment="1">
      <alignment horizontal="center"/>
    </xf>
    <xf numFmtId="166" fontId="0" fillId="0" borderId="0" xfId="0" applyNumberFormat="1" applyBorder="1"/>
    <xf numFmtId="164" fontId="10" fillId="4" borderId="1" xfId="20" applyNumberFormat="1" applyFont="1" applyFill="1" applyBorder="1"/>
    <xf numFmtId="164" fontId="10" fillId="4" borderId="28" xfId="20" applyNumberFormat="1" applyFont="1" applyFill="1" applyBorder="1"/>
    <xf numFmtId="164" fontId="10" fillId="4" borderId="7" xfId="20" applyNumberFormat="1" applyFont="1" applyFill="1" applyBorder="1"/>
    <xf numFmtId="164" fontId="0" fillId="0" borderId="7" xfId="20" applyNumberFormat="1" applyFont="1" applyBorder="1"/>
    <xf numFmtId="164" fontId="2" fillId="0" borderId="0" xfId="0" applyNumberFormat="1" applyFont="1" applyBorder="1"/>
    <xf numFmtId="0" fontId="5" fillId="2" borderId="8" xfId="0" applyFont="1" applyFill="1" applyBorder="1" applyAlignment="1">
      <alignment vertical="center"/>
    </xf>
    <xf numFmtId="44" fontId="13" fillId="4" borderId="29" xfId="20" applyFont="1" applyFill="1" applyBorder="1" applyAlignment="1">
      <alignment vertical="center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44" fontId="13" fillId="4" borderId="1" xfId="20" applyFont="1" applyFill="1" applyBorder="1" applyAlignment="1">
      <alignment vertical="center"/>
    </xf>
    <xf numFmtId="164" fontId="2" fillId="0" borderId="30" xfId="0" applyNumberFormat="1" applyFont="1" applyBorder="1"/>
    <xf numFmtId="0" fontId="0" fillId="9" borderId="0" xfId="0" applyFill="1"/>
    <xf numFmtId="0" fontId="11" fillId="9" borderId="0" xfId="0" applyFont="1" applyFill="1" applyAlignment="1">
      <alignment horizontal="left"/>
    </xf>
    <xf numFmtId="0" fontId="2" fillId="0" borderId="1" xfId="0" applyFont="1" applyBorder="1"/>
    <xf numFmtId="44" fontId="2" fillId="0" borderId="31" xfId="20" applyFont="1" applyBorder="1"/>
    <xf numFmtId="44" fontId="0" fillId="0" borderId="13" xfId="20" applyFont="1" applyBorder="1"/>
    <xf numFmtId="44" fontId="0" fillId="0" borderId="2" xfId="20" applyFont="1" applyFill="1" applyBorder="1"/>
    <xf numFmtId="44" fontId="10" fillId="4" borderId="2" xfId="20" applyFont="1" applyFill="1" applyBorder="1" applyAlignment="1">
      <alignment horizontal="center" vertical="center"/>
    </xf>
    <xf numFmtId="44" fontId="0" fillId="0" borderId="1" xfId="20" applyFont="1" applyFill="1" applyBorder="1"/>
    <xf numFmtId="44" fontId="10" fillId="4" borderId="1" xfId="20" applyFont="1" applyFill="1" applyBorder="1" applyAlignment="1">
      <alignment horizontal="center" vertical="center"/>
    </xf>
    <xf numFmtId="44" fontId="0" fillId="0" borderId="22" xfId="20" applyFont="1" applyFill="1" applyBorder="1"/>
    <xf numFmtId="44" fontId="10" fillId="4" borderId="22" xfId="2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44" fontId="0" fillId="0" borderId="7" xfId="20" applyFont="1" applyFill="1" applyBorder="1"/>
    <xf numFmtId="0" fontId="0" fillId="0" borderId="0" xfId="0" applyFont="1" applyFill="1"/>
    <xf numFmtId="0" fontId="16" fillId="9" borderId="0" xfId="0" applyFont="1" applyFill="1" applyBorder="1" applyAlignment="1">
      <alignment horizontal="center" vertical="center" textRotation="90"/>
    </xf>
    <xf numFmtId="44" fontId="0" fillId="0" borderId="0" xfId="20" applyFont="1" applyFill="1" applyBorder="1"/>
    <xf numFmtId="44" fontId="10" fillId="0" borderId="0" xfId="20" applyFont="1" applyFill="1" applyBorder="1" applyAlignment="1">
      <alignment horizontal="center" vertical="center"/>
    </xf>
    <xf numFmtId="44" fontId="2" fillId="0" borderId="0" xfId="20" applyFont="1" applyFill="1" applyBorder="1"/>
    <xf numFmtId="0" fontId="5" fillId="2" borderId="32" xfId="0" applyFont="1" applyFill="1" applyBorder="1"/>
    <xf numFmtId="0" fontId="5" fillId="2" borderId="32" xfId="0" applyFont="1" applyFill="1" applyBorder="1" applyAlignment="1">
      <alignment horizontal="center" vertical="center"/>
    </xf>
    <xf numFmtId="44" fontId="0" fillId="3" borderId="17" xfId="20" applyFont="1" applyFill="1" applyBorder="1"/>
    <xf numFmtId="44" fontId="0" fillId="0" borderId="7" xfId="20" applyFont="1" applyBorder="1"/>
    <xf numFmtId="44" fontId="0" fillId="3" borderId="13" xfId="20" applyFont="1" applyFill="1" applyBorder="1"/>
    <xf numFmtId="44" fontId="0" fillId="3" borderId="12" xfId="20" applyFont="1" applyFill="1" applyBorder="1"/>
    <xf numFmtId="44" fontId="2" fillId="3" borderId="33" xfId="20" applyFont="1" applyFill="1" applyBorder="1"/>
    <xf numFmtId="44" fontId="2" fillId="3" borderId="34" xfId="20" applyFont="1" applyFill="1" applyBorder="1"/>
    <xf numFmtId="44" fontId="0" fillId="3" borderId="35" xfId="20" applyFont="1" applyFill="1" applyBorder="1"/>
    <xf numFmtId="0" fontId="2" fillId="9" borderId="0" xfId="0" applyFont="1" applyFill="1"/>
    <xf numFmtId="44" fontId="0" fillId="0" borderId="0" xfId="20" applyFont="1" applyAlignment="1" quotePrefix="1">
      <alignment horizontal="right"/>
    </xf>
    <xf numFmtId="0" fontId="0" fillId="0" borderId="30" xfId="0" applyBorder="1"/>
    <xf numFmtId="0" fontId="0" fillId="0" borderId="6" xfId="0" applyFont="1" applyBorder="1" applyAlignment="1">
      <alignment vertical="center"/>
    </xf>
    <xf numFmtId="0" fontId="5" fillId="2" borderId="12" xfId="0" applyFont="1" applyFill="1" applyBorder="1" applyAlignment="1">
      <alignment horizontal="center"/>
    </xf>
    <xf numFmtId="44" fontId="0" fillId="0" borderId="28" xfId="20" applyFont="1" applyFill="1" applyBorder="1"/>
    <xf numFmtId="0" fontId="5" fillId="2" borderId="36" xfId="0" applyFont="1" applyFill="1" applyBorder="1" applyAlignment="1">
      <alignment horizontal="center" vertical="center"/>
    </xf>
    <xf numFmtId="164" fontId="10" fillId="4" borderId="2" xfId="20" applyNumberFormat="1" applyFont="1" applyFill="1" applyBorder="1"/>
    <xf numFmtId="164" fontId="0" fillId="0" borderId="2" xfId="20" applyNumberFormat="1" applyFont="1" applyBorder="1"/>
    <xf numFmtId="164" fontId="10" fillId="4" borderId="22" xfId="20" applyNumberFormat="1" applyFont="1" applyFill="1" applyBorder="1"/>
    <xf numFmtId="164" fontId="0" fillId="0" borderId="22" xfId="20" applyNumberFormat="1" applyFont="1" applyBorder="1"/>
    <xf numFmtId="0" fontId="2" fillId="2" borderId="17" xfId="0" applyFont="1" applyFill="1" applyBorder="1" applyAlignment="1">
      <alignment vertical="center"/>
    </xf>
    <xf numFmtId="44" fontId="13" fillId="4" borderId="37" xfId="20" applyFont="1" applyFill="1" applyBorder="1" applyAlignment="1">
      <alignment vertical="center"/>
    </xf>
    <xf numFmtId="44" fontId="13" fillId="4" borderId="38" xfId="20" applyFont="1" applyFill="1" applyBorder="1" applyAlignment="1">
      <alignment vertical="center"/>
    </xf>
    <xf numFmtId="0" fontId="0" fillId="3" borderId="35" xfId="0" applyFont="1" applyFill="1" applyBorder="1" applyAlignment="1" applyProtection="1">
      <alignment horizontal="center" vertical="center"/>
      <protection locked="0"/>
    </xf>
    <xf numFmtId="0" fontId="0" fillId="3" borderId="39" xfId="0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>
      <alignment horizontal="center" vertical="center"/>
    </xf>
    <xf numFmtId="1" fontId="2" fillId="8" borderId="7" xfId="0" applyNumberFormat="1" applyFont="1" applyFill="1" applyBorder="1" applyAlignment="1">
      <alignment horizontal="center" vertical="center"/>
    </xf>
    <xf numFmtId="44" fontId="2" fillId="0" borderId="30" xfId="20" applyFont="1" applyBorder="1"/>
    <xf numFmtId="0" fontId="2" fillId="0" borderId="30" xfId="0" applyFont="1" applyBorder="1" applyAlignment="1">
      <alignment horizontal="right"/>
    </xf>
    <xf numFmtId="10" fontId="0" fillId="0" borderId="1" xfId="0" applyNumberFormat="1" applyFill="1" applyBorder="1"/>
    <xf numFmtId="10" fontId="0" fillId="0" borderId="0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32" xfId="0" applyBorder="1" applyAlignment="1">
      <alignment horizontal="right"/>
    </xf>
    <xf numFmtId="0" fontId="0" fillId="0" borderId="0" xfId="0" applyAlignment="1">
      <alignment vertical="center"/>
    </xf>
    <xf numFmtId="1" fontId="5" fillId="10" borderId="28" xfId="20" applyNumberFormat="1" applyFont="1" applyFill="1" applyBorder="1" applyAlignment="1">
      <alignment horizontal="center" vertical="center" wrapText="1"/>
    </xf>
    <xf numFmtId="164" fontId="2" fillId="7" borderId="40" xfId="0" applyNumberFormat="1" applyFont="1" applyFill="1" applyBorder="1"/>
    <xf numFmtId="164" fontId="0" fillId="0" borderId="23" xfId="20" applyNumberFormat="1" applyFont="1" applyBorder="1"/>
    <xf numFmtId="44" fontId="0" fillId="0" borderId="41" xfId="0" applyNumberFormat="1" applyBorder="1"/>
    <xf numFmtId="44" fontId="0" fillId="0" borderId="42" xfId="0" applyNumberFormat="1" applyBorder="1"/>
    <xf numFmtId="44" fontId="0" fillId="0" borderId="43" xfId="0" applyNumberFormat="1" applyBorder="1"/>
    <xf numFmtId="44" fontId="0" fillId="0" borderId="44" xfId="0" applyNumberFormat="1" applyBorder="1"/>
    <xf numFmtId="44" fontId="0" fillId="0" borderId="45" xfId="0" applyNumberFormat="1" applyBorder="1"/>
    <xf numFmtId="44" fontId="0" fillId="0" borderId="2" xfId="0" applyNumberFormat="1" applyBorder="1"/>
    <xf numFmtId="44" fontId="0" fillId="0" borderId="46" xfId="0" applyNumberFormat="1" applyBorder="1"/>
    <xf numFmtId="44" fontId="0" fillId="0" borderId="3" xfId="0" applyNumberFormat="1" applyBorder="1"/>
    <xf numFmtId="44" fontId="0" fillId="0" borderId="1" xfId="0" applyNumberFormat="1" applyBorder="1"/>
    <xf numFmtId="44" fontId="0" fillId="0" borderId="31" xfId="0" applyNumberFormat="1" applyBorder="1"/>
    <xf numFmtId="44" fontId="0" fillId="0" borderId="21" xfId="0" applyNumberFormat="1" applyBorder="1"/>
    <xf numFmtId="44" fontId="0" fillId="0" borderId="22" xfId="0" applyNumberFormat="1" applyBorder="1"/>
    <xf numFmtId="44" fontId="0" fillId="0" borderId="20" xfId="0" applyNumberFormat="1" applyBorder="1"/>
    <xf numFmtId="44" fontId="10" fillId="4" borderId="46" xfId="20" applyFont="1" applyFill="1" applyBorder="1" applyAlignment="1">
      <alignment horizontal="center" vertical="center"/>
    </xf>
    <xf numFmtId="44" fontId="10" fillId="4" borderId="31" xfId="20" applyFont="1" applyFill="1" applyBorder="1" applyAlignment="1">
      <alignment horizontal="center" vertical="center"/>
    </xf>
    <xf numFmtId="44" fontId="10" fillId="4" borderId="20" xfId="20" applyFont="1" applyFill="1" applyBorder="1" applyAlignment="1">
      <alignment horizontal="center" vertical="center"/>
    </xf>
    <xf numFmtId="44" fontId="0" fillId="0" borderId="46" xfId="20" applyFont="1" applyFill="1" applyBorder="1"/>
    <xf numFmtId="44" fontId="10" fillId="4" borderId="47" xfId="20" applyFont="1" applyFill="1" applyBorder="1" applyAlignment="1">
      <alignment horizontal="center" vertical="center"/>
    </xf>
    <xf numFmtId="44" fontId="0" fillId="0" borderId="47" xfId="20" applyFont="1" applyFill="1" applyBorder="1"/>
    <xf numFmtId="44" fontId="0" fillId="0" borderId="31" xfId="20" applyFont="1" applyFill="1" applyBorder="1"/>
    <xf numFmtId="44" fontId="0" fillId="0" borderId="48" xfId="20" applyFont="1" applyFill="1" applyBorder="1"/>
    <xf numFmtId="44" fontId="0" fillId="0" borderId="20" xfId="20" applyFont="1" applyFill="1" applyBorder="1"/>
    <xf numFmtId="44" fontId="0" fillId="0" borderId="49" xfId="20" applyFont="1" applyFill="1" applyBorder="1"/>
    <xf numFmtId="44" fontId="10" fillId="4" borderId="48" xfId="20" applyFont="1" applyFill="1" applyBorder="1" applyAlignment="1">
      <alignment horizontal="center" vertical="center"/>
    </xf>
    <xf numFmtId="44" fontId="10" fillId="4" borderId="49" xfId="20" applyFont="1" applyFill="1" applyBorder="1" applyAlignment="1">
      <alignment horizontal="center" vertical="center"/>
    </xf>
    <xf numFmtId="167" fontId="0" fillId="0" borderId="47" xfId="20" applyNumberFormat="1" applyFont="1" applyFill="1" applyBorder="1"/>
    <xf numFmtId="167" fontId="0" fillId="0" borderId="48" xfId="20" applyNumberFormat="1" applyFont="1" applyFill="1" applyBorder="1"/>
    <xf numFmtId="167" fontId="0" fillId="0" borderId="49" xfId="20" applyNumberFormat="1" applyFont="1" applyFill="1" applyBorder="1"/>
    <xf numFmtId="44" fontId="2" fillId="0" borderId="27" xfId="0" applyNumberFormat="1" applyFont="1" applyBorder="1"/>
    <xf numFmtId="0" fontId="2" fillId="0" borderId="0" xfId="0" applyFont="1" applyAlignment="1">
      <alignment horizontal="right"/>
    </xf>
    <xf numFmtId="44" fontId="2" fillId="0" borderId="0" xfId="0" applyNumberFormat="1" applyFont="1" applyBorder="1"/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4" fontId="2" fillId="0" borderId="30" xfId="0" applyNumberFormat="1" applyFont="1" applyBorder="1"/>
    <xf numFmtId="0" fontId="2" fillId="3" borderId="19" xfId="0" applyFont="1" applyFill="1" applyBorder="1" applyAlignment="1">
      <alignment horizontal="right"/>
    </xf>
    <xf numFmtId="0" fontId="0" fillId="0" borderId="40" xfId="0" applyBorder="1"/>
    <xf numFmtId="44" fontId="0" fillId="0" borderId="40" xfId="20" applyFont="1" applyBorder="1" applyAlignment="1" quotePrefix="1">
      <alignment horizontal="right"/>
    </xf>
    <xf numFmtId="44" fontId="0" fillId="0" borderId="40" xfId="20" applyFont="1" applyBorder="1"/>
    <xf numFmtId="44" fontId="0" fillId="0" borderId="32" xfId="20" applyFont="1" applyBorder="1"/>
    <xf numFmtId="44" fontId="0" fillId="0" borderId="32" xfId="20" applyFont="1" applyBorder="1" applyAlignment="1" quotePrefix="1">
      <alignment horizontal="right"/>
    </xf>
    <xf numFmtId="44" fontId="12" fillId="0" borderId="0" xfId="0" applyNumberFormat="1" applyFont="1" applyBorder="1"/>
    <xf numFmtId="1" fontId="9" fillId="0" borderId="0" xfId="0" applyNumberFormat="1" applyFont="1"/>
    <xf numFmtId="44" fontId="0" fillId="3" borderId="35" xfId="2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44" fontId="2" fillId="0" borderId="9" xfId="20" applyFont="1" applyBorder="1"/>
    <xf numFmtId="44" fontId="0" fillId="0" borderId="9" xfId="20" applyFont="1" applyBorder="1"/>
    <xf numFmtId="44" fontId="0" fillId="0" borderId="12" xfId="20" applyFont="1" applyBorder="1"/>
    <xf numFmtId="44" fontId="0" fillId="0" borderId="0" xfId="20" applyFont="1" applyBorder="1"/>
    <xf numFmtId="44" fontId="0" fillId="0" borderId="0" xfId="20" applyFont="1" applyBorder="1" applyAlignment="1" quotePrefix="1">
      <alignment horizontal="right"/>
    </xf>
    <xf numFmtId="44" fontId="10" fillId="0" borderId="0" xfId="20" applyFont="1" applyFill="1"/>
    <xf numFmtId="0" fontId="13" fillId="4" borderId="42" xfId="0" applyFont="1" applyFill="1" applyBorder="1" applyAlignment="1">
      <alignment horizontal="center"/>
    </xf>
    <xf numFmtId="0" fontId="17" fillId="3" borderId="43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0" fillId="0" borderId="13" xfId="0" applyBorder="1"/>
    <xf numFmtId="0" fontId="2" fillId="3" borderId="39" xfId="0" applyFont="1" applyFill="1" applyBorder="1"/>
    <xf numFmtId="0" fontId="0" fillId="0" borderId="35" xfId="0" applyBorder="1"/>
    <xf numFmtId="0" fontId="2" fillId="3" borderId="51" xfId="0" applyFont="1" applyFill="1" applyBorder="1"/>
    <xf numFmtId="0" fontId="0" fillId="0" borderId="17" xfId="0" applyBorder="1"/>
    <xf numFmtId="165" fontId="2" fillId="0" borderId="48" xfId="0" applyNumberFormat="1" applyFont="1" applyBorder="1"/>
    <xf numFmtId="165" fontId="2" fillId="3" borderId="49" xfId="0" applyNumberFormat="1" applyFont="1" applyFill="1" applyBorder="1"/>
    <xf numFmtId="165" fontId="2" fillId="0" borderId="47" xfId="0" applyNumberFormat="1" applyFont="1" applyBorder="1"/>
    <xf numFmtId="165" fontId="2" fillId="3" borderId="52" xfId="0" applyNumberFormat="1" applyFont="1" applyFill="1" applyBorder="1"/>
    <xf numFmtId="165" fontId="2" fillId="0" borderId="53" xfId="0" applyNumberFormat="1" applyFont="1" applyBorder="1"/>
    <xf numFmtId="0" fontId="12" fillId="3" borderId="54" xfId="0" applyFont="1" applyFill="1" applyBorder="1"/>
    <xf numFmtId="0" fontId="2" fillId="3" borderId="55" xfId="0" applyFont="1" applyFill="1" applyBorder="1"/>
    <xf numFmtId="44" fontId="10" fillId="3" borderId="35" xfId="20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vertical="center"/>
    </xf>
    <xf numFmtId="168" fontId="0" fillId="11" borderId="0" xfId="21" applyNumberFormat="1" applyFont="1" applyFill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Protection="1"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" fontId="0" fillId="12" borderId="54" xfId="21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/>
    <xf numFmtId="0" fontId="0" fillId="14" borderId="56" xfId="0" applyFill="1" applyBorder="1"/>
    <xf numFmtId="0" fontId="2" fillId="14" borderId="57" xfId="0" applyFont="1" applyFill="1" applyBorder="1" applyProtection="1">
      <protection/>
    </xf>
    <xf numFmtId="0" fontId="0" fillId="14" borderId="57" xfId="0" applyFill="1" applyBorder="1" applyProtection="1">
      <protection/>
    </xf>
    <xf numFmtId="0" fontId="0" fillId="14" borderId="58" xfId="0" applyFill="1" applyBorder="1" applyProtection="1">
      <protection/>
    </xf>
    <xf numFmtId="0" fontId="0" fillId="14" borderId="59" xfId="0" applyFill="1" applyBorder="1" applyAlignment="1">
      <alignment vertical="center"/>
    </xf>
    <xf numFmtId="0" fontId="0" fillId="14" borderId="0" xfId="0" applyFill="1" applyBorder="1" applyAlignment="1" applyProtection="1">
      <alignment horizontal="right" vertical="center"/>
      <protection/>
    </xf>
    <xf numFmtId="0" fontId="0" fillId="14" borderId="0" xfId="0" applyFill="1" applyBorder="1" applyAlignment="1" applyProtection="1">
      <alignment vertical="center"/>
      <protection/>
    </xf>
    <xf numFmtId="9" fontId="0" fillId="14" borderId="54" xfId="21" applyFont="1" applyFill="1" applyBorder="1" applyAlignment="1" applyProtection="1">
      <alignment horizontal="center" vertical="center"/>
      <protection/>
    </xf>
    <xf numFmtId="0" fontId="0" fillId="14" borderId="60" xfId="0" applyFill="1" applyBorder="1" applyAlignment="1" applyProtection="1">
      <alignment vertical="center"/>
      <protection/>
    </xf>
    <xf numFmtId="0" fontId="0" fillId="14" borderId="59" xfId="0" applyFill="1" applyBorder="1"/>
    <xf numFmtId="0" fontId="0" fillId="14" borderId="0" xfId="0" applyFill="1" applyBorder="1" applyProtection="1">
      <protection/>
    </xf>
    <xf numFmtId="0" fontId="0" fillId="14" borderId="60" xfId="0" applyFill="1" applyBorder="1" applyProtection="1">
      <protection/>
    </xf>
    <xf numFmtId="0" fontId="0" fillId="14" borderId="59" xfId="0" applyFill="1" applyBorder="1" applyAlignment="1">
      <alignment horizontal="left" vertical="center"/>
    </xf>
    <xf numFmtId="0" fontId="0" fillId="14" borderId="0" xfId="0" applyFill="1" applyBorder="1" applyAlignment="1" applyProtection="1">
      <alignment horizontal="left" vertical="center"/>
      <protection/>
    </xf>
    <xf numFmtId="0" fontId="0" fillId="14" borderId="0" xfId="0" applyFill="1" applyBorder="1" applyAlignment="1" applyProtection="1">
      <alignment horizontal="center" vertical="center"/>
      <protection/>
    </xf>
    <xf numFmtId="0" fontId="0" fillId="14" borderId="60" xfId="0" applyFill="1" applyBorder="1" applyAlignment="1" applyProtection="1">
      <alignment horizontal="left" vertical="center"/>
      <protection/>
    </xf>
    <xf numFmtId="44" fontId="0" fillId="14" borderId="0" xfId="0" applyNumberFormat="1" applyFill="1" applyBorder="1" applyAlignment="1" applyProtection="1">
      <alignment horizontal="left" vertical="center"/>
      <protection/>
    </xf>
    <xf numFmtId="44" fontId="0" fillId="14" borderId="0" xfId="0" applyNumberFormat="1" applyFill="1" applyBorder="1" applyAlignment="1" applyProtection="1">
      <alignment horizontal="center" vertical="center"/>
      <protection/>
    </xf>
    <xf numFmtId="1" fontId="0" fillId="14" borderId="57" xfId="21" applyNumberFormat="1" applyFont="1" applyFill="1" applyBorder="1" applyAlignment="1" applyProtection="1">
      <alignment horizontal="center" vertical="center"/>
      <protection/>
    </xf>
    <xf numFmtId="0" fontId="0" fillId="14" borderId="0" xfId="0" applyFill="1" applyBorder="1" applyAlignment="1" applyProtection="1">
      <alignment vertical="center" wrapText="1"/>
      <protection/>
    </xf>
    <xf numFmtId="49" fontId="0" fillId="14" borderId="0" xfId="0" applyNumberFormat="1" applyFill="1" applyBorder="1" applyAlignment="1" applyProtection="1">
      <alignment horizontal="left" vertical="center"/>
      <protection/>
    </xf>
    <xf numFmtId="0" fontId="0" fillId="14" borderId="61" xfId="0" applyFill="1" applyBorder="1"/>
    <xf numFmtId="0" fontId="0" fillId="14" borderId="32" xfId="0" applyFill="1" applyBorder="1"/>
    <xf numFmtId="0" fontId="0" fillId="14" borderId="62" xfId="0" applyFill="1" applyBorder="1"/>
    <xf numFmtId="9" fontId="0" fillId="15" borderId="54" xfId="21" applyFont="1" applyFill="1" applyBorder="1" applyAlignment="1" applyProtection="1">
      <alignment horizontal="center" vertical="center"/>
      <protection/>
    </xf>
    <xf numFmtId="44" fontId="0" fillId="15" borderId="54" xfId="20" applyFont="1" applyFill="1" applyBorder="1" applyAlignment="1" applyProtection="1">
      <alignment vertical="center"/>
      <protection/>
    </xf>
    <xf numFmtId="0" fontId="0" fillId="15" borderId="54" xfId="0" applyFill="1" applyBorder="1" applyAlignment="1" applyProtection="1">
      <alignment horizontal="center" vertical="center"/>
      <protection/>
    </xf>
    <xf numFmtId="44" fontId="0" fillId="15" borderId="54" xfId="20" applyFont="1" applyFill="1" applyBorder="1" applyAlignment="1" applyProtection="1">
      <alignment horizontal="center" vertical="center"/>
      <protection/>
    </xf>
    <xf numFmtId="0" fontId="0" fillId="14" borderId="0" xfId="0" applyFill="1" applyBorder="1" applyAlignment="1" applyProtection="1">
      <alignment horizontal="left" vertical="center" wrapText="1"/>
      <protection/>
    </xf>
    <xf numFmtId="0" fontId="2" fillId="14" borderId="0" xfId="0" applyFont="1" applyFill="1" applyBorder="1" applyAlignment="1" applyProtection="1">
      <alignment horizontal="left" vertical="center" wrapText="1"/>
      <protection/>
    </xf>
    <xf numFmtId="0" fontId="2" fillId="14" borderId="63" xfId="0" applyFont="1" applyFill="1" applyBorder="1" applyAlignment="1" applyProtection="1">
      <alignment horizontal="left" vertical="center" wrapText="1"/>
      <protection/>
    </xf>
    <xf numFmtId="0" fontId="2" fillId="14" borderId="64" xfId="0" applyFont="1" applyFill="1" applyBorder="1" applyAlignment="1" applyProtection="1">
      <alignment horizontal="left" vertical="center" wrapText="1"/>
      <protection/>
    </xf>
    <xf numFmtId="0" fontId="6" fillId="5" borderId="16" xfId="0" applyFont="1" applyFill="1" applyBorder="1" applyAlignment="1">
      <alignment horizontal="center" vertical="center" textRotation="90"/>
    </xf>
    <xf numFmtId="0" fontId="16" fillId="7" borderId="16" xfId="0" applyFont="1" applyFill="1" applyBorder="1" applyAlignment="1">
      <alignment horizontal="center" textRotation="90" wrapText="1"/>
    </xf>
    <xf numFmtId="0" fontId="16" fillId="9" borderId="16" xfId="0" applyFont="1" applyFill="1" applyBorder="1" applyAlignment="1">
      <alignment horizontal="center" vertical="center" textRotation="90"/>
    </xf>
    <xf numFmtId="0" fontId="2" fillId="0" borderId="6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Prozent" xfId="21"/>
  </cellStyles>
  <dxfs count="67"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D1E5E7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CC99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8"/>
  <sheetViews>
    <sheetView tabSelected="1" view="pageLayout" workbookViewId="0" topLeftCell="A1">
      <selection activeCell="M8" sqref="M8"/>
    </sheetView>
  </sheetViews>
  <sheetFormatPr defaultColWidth="10.7109375" defaultRowHeight="15"/>
  <cols>
    <col min="1" max="1" width="4.00390625" style="0" customWidth="1"/>
    <col min="2" max="2" width="3.8515625" style="0" customWidth="1"/>
    <col min="3" max="3" width="21.421875" style="0" bestFit="1" customWidth="1"/>
    <col min="4" max="4" width="9.421875" style="0" bestFit="1" customWidth="1"/>
    <col min="5" max="5" width="5.00390625" style="0" bestFit="1" customWidth="1"/>
    <col min="6" max="6" width="10.28125" style="0" customWidth="1"/>
    <col min="7" max="7" width="3.28125" style="0" customWidth="1"/>
    <col min="8" max="8" width="10.28125" style="0" customWidth="1"/>
    <col min="9" max="9" width="11.7109375" style="0" bestFit="1" customWidth="1"/>
    <col min="10" max="10" width="2.421875" style="0" customWidth="1"/>
    <col min="11" max="11" width="10.28125" style="0" customWidth="1"/>
    <col min="12" max="12" width="3.57421875" style="0" customWidth="1"/>
    <col min="13" max="13" width="10.28125" style="0" customWidth="1"/>
    <col min="14" max="14" width="4.8515625" style="0" customWidth="1"/>
    <col min="16" max="16" width="3.7109375" style="0" customWidth="1"/>
    <col min="17" max="17" width="5.28125" style="0" customWidth="1"/>
  </cols>
  <sheetData>
    <row r="1" spans="3:4" ht="15">
      <c r="C1" s="230"/>
      <c r="D1" t="s">
        <v>185</v>
      </c>
    </row>
    <row r="2" spans="3:17" ht="22.8" customHeight="1" thickBot="1">
      <c r="C2" s="22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7" ht="8.4" customHeight="1" thickBot="1">
      <c r="B3" s="231"/>
      <c r="C3" s="232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4"/>
      <c r="Q3" s="28"/>
    </row>
    <row r="4" spans="2:17" s="150" customFormat="1" ht="24.6" customHeight="1" thickBot="1">
      <c r="B4" s="235"/>
      <c r="C4" s="236" t="s">
        <v>114</v>
      </c>
      <c r="D4" s="229"/>
      <c r="E4" s="237"/>
      <c r="F4" s="237"/>
      <c r="G4" s="236" t="s">
        <v>177</v>
      </c>
      <c r="H4" s="255">
        <v>0.22</v>
      </c>
      <c r="I4" s="237"/>
      <c r="J4" s="237"/>
      <c r="K4" s="237"/>
      <c r="L4" s="236"/>
      <c r="M4" s="236"/>
      <c r="N4" s="236" t="s">
        <v>179</v>
      </c>
      <c r="O4" s="258">
        <v>500</v>
      </c>
      <c r="P4" s="239"/>
      <c r="Q4" s="227"/>
    </row>
    <row r="5" spans="2:17" ht="15" thickBot="1"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  <c r="Q5" s="28"/>
    </row>
    <row r="6" spans="2:17" ht="28.95" customHeight="1" thickBot="1">
      <c r="B6" s="240"/>
      <c r="C6" s="261" t="s">
        <v>178</v>
      </c>
      <c r="D6" s="262"/>
      <c r="E6" s="262"/>
      <c r="F6" s="262"/>
      <c r="G6" s="262"/>
      <c r="H6" s="262"/>
      <c r="I6" s="256">
        <f>_xlfn.IFERROR(IF(K6="Ja",M12*O4,0),0)</f>
        <v>0</v>
      </c>
      <c r="J6" s="241"/>
      <c r="K6" s="257" t="str">
        <f>_xlfn.IFERROR(IF(O12&gt;H4,"JA","NEIN"),0)</f>
        <v>NEIN</v>
      </c>
      <c r="L6" s="241"/>
      <c r="M6" s="241"/>
      <c r="N6" s="241"/>
      <c r="O6" s="241"/>
      <c r="P6" s="242"/>
      <c r="Q6" s="28"/>
    </row>
    <row r="7" spans="2:17" ht="15" thickBot="1"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2"/>
      <c r="Q7" s="28"/>
    </row>
    <row r="8" spans="2:17" s="225" customFormat="1" ht="21.6" customHeight="1" thickBot="1">
      <c r="B8" s="243"/>
      <c r="C8" s="260" t="s">
        <v>176</v>
      </c>
      <c r="D8" s="260"/>
      <c r="E8" s="260"/>
      <c r="F8" s="260"/>
      <c r="G8" s="260"/>
      <c r="H8" s="260"/>
      <c r="I8" s="260"/>
      <c r="J8" s="244"/>
      <c r="K8" s="244"/>
      <c r="L8" s="244"/>
      <c r="M8" s="229"/>
      <c r="N8" s="245"/>
      <c r="O8" s="255">
        <v>1</v>
      </c>
      <c r="P8" s="246"/>
      <c r="Q8" s="228"/>
    </row>
    <row r="9" spans="2:17" s="225" customFormat="1" ht="21.6" customHeight="1">
      <c r="B9" s="243"/>
      <c r="C9" s="259" t="s">
        <v>182</v>
      </c>
      <c r="D9" s="259"/>
      <c r="E9" s="259"/>
      <c r="F9" s="259"/>
      <c r="G9" s="259"/>
      <c r="H9" s="259"/>
      <c r="I9" s="259"/>
      <c r="J9" s="247"/>
      <c r="K9" s="244"/>
      <c r="L9" s="244"/>
      <c r="M9" s="244"/>
      <c r="N9" s="248"/>
      <c r="O9" s="249"/>
      <c r="P9" s="246"/>
      <c r="Q9" s="228"/>
    </row>
    <row r="10" spans="2:17" s="225" customFormat="1" ht="21.6" customHeight="1">
      <c r="B10" s="243"/>
      <c r="C10" s="237" t="s">
        <v>183</v>
      </c>
      <c r="D10" s="244"/>
      <c r="E10" s="250"/>
      <c r="F10" s="250"/>
      <c r="G10" s="250"/>
      <c r="H10" s="250"/>
      <c r="I10" s="250"/>
      <c r="J10" s="244"/>
      <c r="K10" s="244"/>
      <c r="L10" s="244"/>
      <c r="M10" s="244"/>
      <c r="N10" s="244"/>
      <c r="O10" s="244"/>
      <c r="P10" s="246"/>
      <c r="Q10" s="228"/>
    </row>
    <row r="11" spans="2:17" s="150" customFormat="1" ht="21.6" customHeight="1" thickBot="1">
      <c r="B11" s="235"/>
      <c r="C11" s="237" t="s">
        <v>181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9"/>
      <c r="Q11" s="227"/>
    </row>
    <row r="12" spans="2:17" s="150" customFormat="1" ht="21.6" customHeight="1" thickBot="1">
      <c r="B12" s="235"/>
      <c r="C12" s="251" t="s">
        <v>184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29"/>
      <c r="N12" s="245"/>
      <c r="O12" s="238">
        <f>_xlfn.IFERROR((M12)/M8,0)</f>
        <v>0</v>
      </c>
      <c r="P12" s="239"/>
      <c r="Q12" s="227"/>
    </row>
    <row r="13" spans="2:17" s="150" customFormat="1" ht="21.6" customHeight="1">
      <c r="B13" s="235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9"/>
      <c r="Q13" s="227"/>
    </row>
    <row r="14" spans="2:17" ht="15">
      <c r="B14" s="240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2"/>
      <c r="Q14" s="28"/>
    </row>
    <row r="15" spans="2:17" ht="15">
      <c r="B15" s="240"/>
      <c r="C15" s="241" t="s">
        <v>180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2"/>
      <c r="Q15" s="28"/>
    </row>
    <row r="16" spans="2:16" ht="15" thickBot="1">
      <c r="B16" s="252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4"/>
    </row>
    <row r="17" spans="3:17" ht="4.8" customHeight="1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4:17" ht="15"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3:17" ht="15"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3:17" ht="15"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3:17" ht="1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3:17" ht="1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3:17" ht="1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3:17" ht="1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3:17" ht="1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3:17" ht="15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3:17" ht="15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3:17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</sheetData>
  <sheetProtection algorithmName="SHA-512" hashValue="6W1Z+OWzsJ/Mtna6EZw/P/ronxVquayFQlaknHiINMcsIzpLSt7mmuAPNsADYUU0WNyBHl/UNTqBqQr4NM2vqg==" saltValue="WNuqmg21LKRZJOQyVh0e2A==" spinCount="100000" sheet="1" selectLockedCells="1"/>
  <mergeCells count="3">
    <mergeCell ref="C9:I9"/>
    <mergeCell ref="C8:I8"/>
    <mergeCell ref="C6:H6"/>
  </mergeCells>
  <conditionalFormatting sqref="O12">
    <cfRule type="cellIs" priority="76" dxfId="66" operator="equal">
      <formula>$H$4</formula>
    </cfRule>
    <cfRule type="cellIs" priority="77" dxfId="65" operator="lessThan">
      <formula>$H$4</formula>
    </cfRule>
    <cfRule type="cellIs" priority="78" dxfId="64" operator="greaterThan">
      <formula>$H$4</formula>
    </cfRule>
  </conditionalFormatting>
  <conditionalFormatting sqref="M8">
    <cfRule type="expression" priority="3" dxfId="61">
      <formula>$M$8=""</formula>
    </cfRule>
  </conditionalFormatting>
  <conditionalFormatting sqref="D4">
    <cfRule type="expression" priority="2" dxfId="61">
      <formula>$D$4=""</formula>
    </cfRule>
  </conditionalFormatting>
  <conditionalFormatting sqref="M12">
    <cfRule type="expression" priority="1" dxfId="61">
      <formula>$M$12=""</formula>
    </cfRule>
  </conditionalFormatting>
  <dataValidations count="1">
    <dataValidation type="list" allowBlank="1" showInputMessage="1" showErrorMessage="1" sqref="D4">
      <formula1>Hilfstabellen!$F$2:$F$7</formula1>
    </dataValidation>
  </dataValidations>
  <printOptions horizontalCentered="1"/>
  <pageMargins left="0.2362204724409449" right="0.2362204724409449" top="1.3385826771653544" bottom="0.5511811023622047" header="0.31496062992125984" footer="0.31496062992125984"/>
  <pageSetup fitToHeight="1" fitToWidth="1" horizontalDpi="600" verticalDpi="600" orientation="landscape" paperSize="9" r:id="rId2"/>
  <headerFooter>
    <oddHeader>&amp;L&amp;"+,Fett"&amp;16&amp;A&amp;R&amp;G</oddHeader>
    <oddFooter>&amp;L&amp;9&amp;F&amp;R&amp;9Stand: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8"/>
  <sheetViews>
    <sheetView workbookViewId="0" topLeftCell="A1">
      <selection activeCell="C214" sqref="C214"/>
    </sheetView>
  </sheetViews>
  <sheetFormatPr defaultColWidth="11.28125" defaultRowHeight="15"/>
  <cols>
    <col min="1" max="1" width="6.7109375" style="0" customWidth="1"/>
    <col min="2" max="2" width="59.28125" style="0" bestFit="1" customWidth="1"/>
    <col min="3" max="3" width="17.57421875" style="0" customWidth="1"/>
    <col min="4" max="4" width="14.421875" style="0" bestFit="1" customWidth="1"/>
    <col min="5" max="5" width="13.7109375" style="0" customWidth="1"/>
    <col min="6" max="16" width="13.00390625" style="0" customWidth="1"/>
  </cols>
  <sheetData>
    <row r="1" ht="15">
      <c r="B1" s="31" t="s">
        <v>49</v>
      </c>
    </row>
    <row r="2" spans="2:6" ht="15">
      <c r="B2" s="24" t="s">
        <v>31</v>
      </c>
      <c r="C2" s="130" t="s">
        <v>48</v>
      </c>
      <c r="E2" t="s">
        <v>114</v>
      </c>
      <c r="F2">
        <v>2020</v>
      </c>
    </row>
    <row r="3" spans="2:6" ht="15">
      <c r="B3" s="23" t="s">
        <v>34</v>
      </c>
      <c r="C3" s="47">
        <v>22.5</v>
      </c>
      <c r="F3">
        <v>2021</v>
      </c>
    </row>
    <row r="4" spans="2:6" ht="15">
      <c r="B4" s="23" t="s">
        <v>33</v>
      </c>
      <c r="C4" s="47">
        <v>30</v>
      </c>
      <c r="F4">
        <v>2022</v>
      </c>
    </row>
    <row r="5" spans="2:6" ht="15">
      <c r="B5" s="23" t="s">
        <v>32</v>
      </c>
      <c r="C5" s="47">
        <v>42.5</v>
      </c>
      <c r="F5">
        <v>2023</v>
      </c>
    </row>
    <row r="6" spans="2:6" ht="15">
      <c r="B6" s="17" t="s">
        <v>35</v>
      </c>
      <c r="C6" s="48">
        <v>50</v>
      </c>
      <c r="F6">
        <v>2024</v>
      </c>
    </row>
    <row r="7" spans="2:6" ht="15">
      <c r="B7" s="9"/>
      <c r="C7" s="9"/>
      <c r="F7">
        <v>2025</v>
      </c>
    </row>
    <row r="8" spans="1:2" ht="25.8">
      <c r="A8" s="49" t="s">
        <v>66</v>
      </c>
      <c r="B8" s="50"/>
    </row>
    <row r="9" spans="1:15" ht="15" thickBot="1">
      <c r="A9" s="263" t="s">
        <v>66</v>
      </c>
      <c r="B9" s="32" t="s">
        <v>50</v>
      </c>
      <c r="C9" s="33" t="s">
        <v>0</v>
      </c>
      <c r="D9" s="33" t="s">
        <v>1</v>
      </c>
      <c r="E9" s="33" t="s">
        <v>2</v>
      </c>
      <c r="F9" s="33" t="s">
        <v>3</v>
      </c>
      <c r="G9" s="33" t="s">
        <v>4</v>
      </c>
      <c r="H9" s="33" t="s">
        <v>5</v>
      </c>
      <c r="I9" s="33" t="s">
        <v>6</v>
      </c>
      <c r="J9" s="33" t="s">
        <v>7</v>
      </c>
      <c r="K9" s="33" t="s">
        <v>8</v>
      </c>
      <c r="L9" s="33" t="s">
        <v>9</v>
      </c>
      <c r="M9" s="33" t="s">
        <v>10</v>
      </c>
      <c r="N9" s="33" t="s">
        <v>11</v>
      </c>
      <c r="O9" s="33" t="s">
        <v>12</v>
      </c>
    </row>
    <row r="10" spans="1:15" ht="15">
      <c r="A10" s="263"/>
      <c r="B10" s="51" t="s">
        <v>67</v>
      </c>
      <c r="C10" s="6" t="e">
        <f>SUM(D10:O10)</f>
        <v>#REF!</v>
      </c>
      <c r="D10" s="4" t="e">
        <f>#REF!+#REF!+#REF!+#REF!+#REF!+#REF!+#REF!+#REF!</f>
        <v>#REF!</v>
      </c>
      <c r="E10" s="4" t="e">
        <f>#REF!+#REF!+#REF!+#REF!+#REF!+#REF!+#REF!+#REF!</f>
        <v>#REF!</v>
      </c>
      <c r="F10" s="4" t="e">
        <f>#REF!+#REF!+#REF!+#REF!+#REF!+#REF!+#REF!+#REF!</f>
        <v>#REF!</v>
      </c>
      <c r="G10" s="4" t="e">
        <f>#REF!+#REF!+#REF!+#REF!+#REF!+#REF!+#REF!+#REF!</f>
        <v>#REF!</v>
      </c>
      <c r="H10" s="4" t="e">
        <f>#REF!+#REF!+#REF!+#REF!+#REF!+#REF!+#REF!+#REF!</f>
        <v>#REF!</v>
      </c>
      <c r="I10" s="4" t="e">
        <f>#REF!+#REF!+#REF!+#REF!+#REF!+#REF!+#REF!+#REF!</f>
        <v>#REF!</v>
      </c>
      <c r="J10" s="4" t="e">
        <f>#REF!+#REF!+#REF!+#REF!+#REF!+#REF!+#REF!+#REF!</f>
        <v>#REF!</v>
      </c>
      <c r="K10" s="4" t="e">
        <f>#REF!+#REF!+#REF!+#REF!+#REF!+#REF!+#REF!+#REF!</f>
        <v>#REF!</v>
      </c>
      <c r="L10" s="4" t="e">
        <f>#REF!+#REF!+#REF!+#REF!+#REF!+#REF!+#REF!+#REF!</f>
        <v>#REF!</v>
      </c>
      <c r="M10" s="4" t="e">
        <f>#REF!+#REF!+#REF!+#REF!+#REF!+#REF!+#REF!+#REF!</f>
        <v>#REF!</v>
      </c>
      <c r="N10" s="4" t="e">
        <f>#REF!+#REF!+#REF!+#REF!+#REF!+#REF!+#REF!+#REF!</f>
        <v>#REF!</v>
      </c>
      <c r="O10" s="4" t="e">
        <f>#REF!+#REF!+#REF!+#REF!+#REF!+#REF!+#REF!+#REF!</f>
        <v>#REF!</v>
      </c>
    </row>
    <row r="11" spans="1:15" ht="15">
      <c r="A11" s="263"/>
      <c r="B11" s="52" t="s">
        <v>68</v>
      </c>
      <c r="C11" s="6" t="e">
        <f>SUM(D11:O11)</f>
        <v>#REF!</v>
      </c>
      <c r="D11" s="4" t="e">
        <f>#REF!+#REF!+#REF!+#REF!+#REF!+#REF!+#REF!+#REF!</f>
        <v>#REF!</v>
      </c>
      <c r="E11" s="4" t="e">
        <f>#REF!+#REF!+#REF!+#REF!+#REF!+#REF!+#REF!+#REF!</f>
        <v>#REF!</v>
      </c>
      <c r="F11" s="4" t="e">
        <f>#REF!+#REF!+#REF!+#REF!+#REF!+#REF!+#REF!+#REF!</f>
        <v>#REF!</v>
      </c>
      <c r="G11" s="4" t="e">
        <f>#REF!+#REF!+#REF!+#REF!+#REF!+#REF!+#REF!+#REF!</f>
        <v>#REF!</v>
      </c>
      <c r="H11" s="4" t="e">
        <f>#REF!+#REF!+#REF!+#REF!+#REF!+#REF!+#REF!+#REF!</f>
        <v>#REF!</v>
      </c>
      <c r="I11" s="4" t="e">
        <f>#REF!+#REF!+#REF!+#REF!+#REF!+#REF!+#REF!+#REF!</f>
        <v>#REF!</v>
      </c>
      <c r="J11" s="4" t="e">
        <f>#REF!+#REF!+#REF!+#REF!+#REF!+#REF!+#REF!+#REF!</f>
        <v>#REF!</v>
      </c>
      <c r="K11" s="4" t="e">
        <f>#REF!+#REF!+#REF!+#REF!+#REF!+#REF!+#REF!+#REF!</f>
        <v>#REF!</v>
      </c>
      <c r="L11" s="4" t="e">
        <f>#REF!+#REF!+#REF!+#REF!+#REF!+#REF!+#REF!+#REF!</f>
        <v>#REF!</v>
      </c>
      <c r="M11" s="4" t="e">
        <f>#REF!+#REF!+#REF!+#REF!+#REF!+#REF!+#REF!+#REF!</f>
        <v>#REF!</v>
      </c>
      <c r="N11" s="4" t="e">
        <f>#REF!+#REF!+#REF!+#REF!+#REF!+#REF!+#REF!+#REF!</f>
        <v>#REF!</v>
      </c>
      <c r="O11" s="4" t="e">
        <f>#REF!+#REF!+#REF!+#REF!+#REF!+#REF!+#REF!+#REF!</f>
        <v>#REF!</v>
      </c>
    </row>
    <row r="12" spans="1:15" ht="15">
      <c r="A12" s="263"/>
      <c r="B12" s="52" t="s">
        <v>110</v>
      </c>
      <c r="C12" s="6" t="e">
        <f>SUM(D12:O12)</f>
        <v>#REF!</v>
      </c>
      <c r="D12" s="4" t="e">
        <f>#REF!+#REF!+#REF!+#REF!+#REF!+#REF!+#REF!+#REF!</f>
        <v>#REF!</v>
      </c>
      <c r="E12" s="4" t="e">
        <f>#REF!+#REF!+#REF!+#REF!+#REF!+#REF!+#REF!+#REF!</f>
        <v>#REF!</v>
      </c>
      <c r="F12" s="4" t="e">
        <f>#REF!+#REF!+#REF!+#REF!+#REF!+#REF!+#REF!+#REF!</f>
        <v>#REF!</v>
      </c>
      <c r="G12" s="4" t="e">
        <f>#REF!+#REF!+#REF!+#REF!+#REF!+#REF!+#REF!+#REF!</f>
        <v>#REF!</v>
      </c>
      <c r="H12" s="4" t="e">
        <f>#REF!+#REF!+#REF!+#REF!+#REF!+#REF!+#REF!+#REF!</f>
        <v>#REF!</v>
      </c>
      <c r="I12" s="4" t="e">
        <f>#REF!+#REF!+#REF!+#REF!+#REF!+#REF!+#REF!+#REF!</f>
        <v>#REF!</v>
      </c>
      <c r="J12" s="4" t="e">
        <f>#REF!+#REF!+#REF!+#REF!+#REF!+#REF!+#REF!+#REF!</f>
        <v>#REF!</v>
      </c>
      <c r="K12" s="4" t="e">
        <f>#REF!+#REF!+#REF!+#REF!+#REF!+#REF!+#REF!+#REF!</f>
        <v>#REF!</v>
      </c>
      <c r="L12" s="4" t="e">
        <f>#REF!+#REF!+#REF!+#REF!+#REF!+#REF!+#REF!+#REF!</f>
        <v>#REF!</v>
      </c>
      <c r="M12" s="4" t="e">
        <f>#REF!+#REF!+#REF!+#REF!+#REF!+#REF!+#REF!+#REF!</f>
        <v>#REF!</v>
      </c>
      <c r="N12" s="4" t="e">
        <f>#REF!+#REF!+#REF!+#REF!+#REF!+#REF!+#REF!+#REF!</f>
        <v>#REF!</v>
      </c>
      <c r="O12" s="4" t="e">
        <f>#REF!+#REF!+#REF!+#REF!+#REF!+#REF!+#REF!+#REF!</f>
        <v>#REF!</v>
      </c>
    </row>
    <row r="13" spans="1:15" ht="15" thickBot="1">
      <c r="A13" s="263"/>
      <c r="B13" s="53" t="s">
        <v>111</v>
      </c>
      <c r="C13" s="6" t="e">
        <f>SUM(D13:O13)</f>
        <v>#REF!</v>
      </c>
      <c r="D13" s="4" t="e">
        <f>#REF!+#REF!+#REF!+#REF!+#REF!+#REF!+#REF!+#REF!</f>
        <v>#REF!</v>
      </c>
      <c r="E13" s="4" t="e">
        <f>#REF!+#REF!+#REF!+#REF!+#REF!+#REF!+#REF!+#REF!</f>
        <v>#REF!</v>
      </c>
      <c r="F13" s="4" t="e">
        <f>#REF!+#REF!+#REF!+#REF!+#REF!+#REF!+#REF!+#REF!</f>
        <v>#REF!</v>
      </c>
      <c r="G13" s="4" t="e">
        <f>#REF!+#REF!+#REF!+#REF!+#REF!+#REF!+#REF!+#REF!</f>
        <v>#REF!</v>
      </c>
      <c r="H13" s="4" t="e">
        <f>#REF!+#REF!+#REF!+#REF!+#REF!+#REF!+#REF!+#REF!</f>
        <v>#REF!</v>
      </c>
      <c r="I13" s="4" t="e">
        <f>#REF!+#REF!+#REF!+#REF!+#REF!+#REF!+#REF!+#REF!</f>
        <v>#REF!</v>
      </c>
      <c r="J13" s="4" t="e">
        <f>#REF!+#REF!+#REF!+#REF!+#REF!+#REF!+#REF!+#REF!</f>
        <v>#REF!</v>
      </c>
      <c r="K13" s="4" t="e">
        <f>#REF!+#REF!+#REF!+#REF!+#REF!+#REF!+#REF!+#REF!</f>
        <v>#REF!</v>
      </c>
      <c r="L13" s="4" t="e">
        <f>#REF!+#REF!+#REF!+#REF!+#REF!+#REF!+#REF!+#REF!</f>
        <v>#REF!</v>
      </c>
      <c r="M13" s="4" t="e">
        <f>#REF!+#REF!+#REF!+#REF!+#REF!+#REF!+#REF!+#REF!</f>
        <v>#REF!</v>
      </c>
      <c r="N13" s="4" t="e">
        <f>#REF!+#REF!+#REF!+#REF!+#REF!+#REF!+#REF!+#REF!</f>
        <v>#REF!</v>
      </c>
      <c r="O13" s="4" t="e">
        <f>#REF!+#REF!+#REF!+#REF!+#REF!+#REF!+#REF!+#REF!</f>
        <v>#REF!</v>
      </c>
    </row>
    <row r="14" spans="1:15" ht="15" thickBot="1">
      <c r="A14" s="263"/>
      <c r="B14" s="54" t="s">
        <v>69</v>
      </c>
      <c r="C14" s="55" t="e">
        <f>SUM(C10:C13)</f>
        <v>#REF!</v>
      </c>
      <c r="D14" s="56" t="e">
        <f>SUM(D10:D13)</f>
        <v>#REF!</v>
      </c>
      <c r="E14" s="56" t="e">
        <f aca="true" t="shared" si="0" ref="E14:O14">SUM(E10:E13)</f>
        <v>#REF!</v>
      </c>
      <c r="F14" s="56" t="e">
        <f t="shared" si="0"/>
        <v>#REF!</v>
      </c>
      <c r="G14" s="56" t="e">
        <f t="shared" si="0"/>
        <v>#REF!</v>
      </c>
      <c r="H14" s="56" t="e">
        <f t="shared" si="0"/>
        <v>#REF!</v>
      </c>
      <c r="I14" s="56" t="e">
        <f t="shared" si="0"/>
        <v>#REF!</v>
      </c>
      <c r="J14" s="56" t="e">
        <f t="shared" si="0"/>
        <v>#REF!</v>
      </c>
      <c r="K14" s="56" t="e">
        <f t="shared" si="0"/>
        <v>#REF!</v>
      </c>
      <c r="L14" s="56" t="e">
        <f t="shared" si="0"/>
        <v>#REF!</v>
      </c>
      <c r="M14" s="56" t="e">
        <f t="shared" si="0"/>
        <v>#REF!</v>
      </c>
      <c r="N14" s="56" t="e">
        <f t="shared" si="0"/>
        <v>#REF!</v>
      </c>
      <c r="O14" s="56" t="e">
        <f t="shared" si="0"/>
        <v>#REF!</v>
      </c>
    </row>
    <row r="15" spans="1:15" ht="15">
      <c r="A15" s="263"/>
      <c r="B15" s="51" t="s">
        <v>70</v>
      </c>
      <c r="C15" s="5" t="e">
        <f>SUM(D15:O15)</f>
        <v>#REF!</v>
      </c>
      <c r="D15" s="4" t="e">
        <f>#REF!+#REF!+#REF!+#REF!+#REF!+#REF!+#REF!+#REF!</f>
        <v>#REF!</v>
      </c>
      <c r="E15" s="4" t="e">
        <f>#REF!+#REF!+#REF!+#REF!+#REF!+#REF!+#REF!+#REF!</f>
        <v>#REF!</v>
      </c>
      <c r="F15" s="4" t="e">
        <f>#REF!+#REF!+#REF!+#REF!+#REF!+#REF!+#REF!+#REF!</f>
        <v>#REF!</v>
      </c>
      <c r="G15" s="4" t="e">
        <f>#REF!+#REF!+#REF!+#REF!+#REF!+#REF!+#REF!+#REF!</f>
        <v>#REF!</v>
      </c>
      <c r="H15" s="4" t="e">
        <f>#REF!+#REF!+#REF!+#REF!+#REF!+#REF!+#REF!+#REF!</f>
        <v>#REF!</v>
      </c>
      <c r="I15" s="4" t="e">
        <f>#REF!+#REF!+#REF!+#REF!+#REF!+#REF!+#REF!+#REF!</f>
        <v>#REF!</v>
      </c>
      <c r="J15" s="4" t="e">
        <f>#REF!+#REF!+#REF!+#REF!+#REF!+#REF!+#REF!+#REF!</f>
        <v>#REF!</v>
      </c>
      <c r="K15" s="4" t="e">
        <f>#REF!+#REF!+#REF!+#REF!+#REF!+#REF!+#REF!+#REF!</f>
        <v>#REF!</v>
      </c>
      <c r="L15" s="4" t="e">
        <f>#REF!+#REF!+#REF!+#REF!+#REF!+#REF!+#REF!+#REF!</f>
        <v>#REF!</v>
      </c>
      <c r="M15" s="4" t="e">
        <f>#REF!+#REF!+#REF!+#REF!+#REF!+#REF!+#REF!+#REF!</f>
        <v>#REF!</v>
      </c>
      <c r="N15" s="4" t="e">
        <f>#REF!+#REF!+#REF!+#REF!+#REF!+#REF!+#REF!+#REF!</f>
        <v>#REF!</v>
      </c>
      <c r="O15" s="4" t="e">
        <f>#REF!+#REF!+#REF!+#REF!+#REF!+#REF!+#REF!+#REF!</f>
        <v>#REF!</v>
      </c>
    </row>
    <row r="16" spans="1:15" ht="15">
      <c r="A16" s="263"/>
      <c r="B16" s="52" t="s">
        <v>71</v>
      </c>
      <c r="C16" s="4" t="e">
        <f>SUM(D16:O16)</f>
        <v>#REF!</v>
      </c>
      <c r="D16" s="4" t="e">
        <f>#REF!+#REF!+#REF!+#REF!+#REF!+#REF!+#REF!+#REF!</f>
        <v>#REF!</v>
      </c>
      <c r="E16" s="4" t="e">
        <f>#REF!+#REF!+#REF!+#REF!+#REF!+#REF!+#REF!+#REF!</f>
        <v>#REF!</v>
      </c>
      <c r="F16" s="4" t="e">
        <f>#REF!+#REF!+#REF!+#REF!+#REF!+#REF!+#REF!+#REF!</f>
        <v>#REF!</v>
      </c>
      <c r="G16" s="4" t="e">
        <f>#REF!+#REF!+#REF!+#REF!+#REF!+#REF!+#REF!+#REF!</f>
        <v>#REF!</v>
      </c>
      <c r="H16" s="4" t="e">
        <f>#REF!+#REF!+#REF!+#REF!+#REF!+#REF!+#REF!+#REF!</f>
        <v>#REF!</v>
      </c>
      <c r="I16" s="4" t="e">
        <f>#REF!+#REF!+#REF!+#REF!+#REF!+#REF!+#REF!+#REF!</f>
        <v>#REF!</v>
      </c>
      <c r="J16" s="4" t="e">
        <f>#REF!+#REF!+#REF!+#REF!+#REF!+#REF!+#REF!+#REF!</f>
        <v>#REF!</v>
      </c>
      <c r="K16" s="4" t="e">
        <f>#REF!+#REF!+#REF!+#REF!+#REF!+#REF!+#REF!+#REF!</f>
        <v>#REF!</v>
      </c>
      <c r="L16" s="4" t="e">
        <f>#REF!+#REF!+#REF!+#REF!+#REF!+#REF!+#REF!+#REF!</f>
        <v>#REF!</v>
      </c>
      <c r="M16" s="4" t="e">
        <f>#REF!+#REF!+#REF!+#REF!+#REF!+#REF!+#REF!+#REF!</f>
        <v>#REF!</v>
      </c>
      <c r="N16" s="4" t="e">
        <f>#REF!+#REF!+#REF!+#REF!+#REF!+#REF!+#REF!+#REF!</f>
        <v>#REF!</v>
      </c>
      <c r="O16" s="4" t="e">
        <f>#REF!+#REF!+#REF!+#REF!+#REF!+#REF!+#REF!+#REF!</f>
        <v>#REF!</v>
      </c>
    </row>
    <row r="17" spans="1:15" ht="15">
      <c r="A17" s="263"/>
      <c r="B17" s="52" t="s">
        <v>112</v>
      </c>
      <c r="C17" s="4" t="e">
        <f>SUM(D17:O17)</f>
        <v>#REF!</v>
      </c>
      <c r="D17" s="4" t="e">
        <f>#REF!+#REF!+#REF!+#REF!+#REF!+#REF!+#REF!+#REF!</f>
        <v>#REF!</v>
      </c>
      <c r="E17" s="4" t="e">
        <f>#REF!+#REF!+#REF!+#REF!+#REF!+#REF!+#REF!+#REF!</f>
        <v>#REF!</v>
      </c>
      <c r="F17" s="4" t="e">
        <f>#REF!+#REF!+#REF!+#REF!+#REF!+#REF!+#REF!+#REF!</f>
        <v>#REF!</v>
      </c>
      <c r="G17" s="4" t="e">
        <f>#REF!+#REF!+#REF!+#REF!+#REF!+#REF!+#REF!+#REF!</f>
        <v>#REF!</v>
      </c>
      <c r="H17" s="4" t="e">
        <f>#REF!+#REF!+#REF!+#REF!+#REF!+#REF!+#REF!+#REF!</f>
        <v>#REF!</v>
      </c>
      <c r="I17" s="4" t="e">
        <f>#REF!+#REF!+#REF!+#REF!+#REF!+#REF!+#REF!+#REF!</f>
        <v>#REF!</v>
      </c>
      <c r="J17" s="4" t="e">
        <f>#REF!+#REF!+#REF!+#REF!+#REF!+#REF!+#REF!+#REF!</f>
        <v>#REF!</v>
      </c>
      <c r="K17" s="4" t="e">
        <f>#REF!+#REF!+#REF!+#REF!+#REF!+#REF!+#REF!+#REF!</f>
        <v>#REF!</v>
      </c>
      <c r="L17" s="4" t="e">
        <f>#REF!+#REF!+#REF!+#REF!+#REF!+#REF!+#REF!+#REF!</f>
        <v>#REF!</v>
      </c>
      <c r="M17" s="4" t="e">
        <f>#REF!+#REF!+#REF!+#REF!+#REF!+#REF!+#REF!+#REF!</f>
        <v>#REF!</v>
      </c>
      <c r="N17" s="4" t="e">
        <f>#REF!+#REF!+#REF!+#REF!+#REF!+#REF!+#REF!+#REF!</f>
        <v>#REF!</v>
      </c>
      <c r="O17" s="4" t="e">
        <f>#REF!+#REF!+#REF!+#REF!+#REF!+#REF!+#REF!+#REF!</f>
        <v>#REF!</v>
      </c>
    </row>
    <row r="18" spans="1:15" ht="15" thickBot="1">
      <c r="A18" s="263"/>
      <c r="B18" s="53" t="s">
        <v>72</v>
      </c>
      <c r="C18" s="4" t="e">
        <f>SUM(D18:O18)</f>
        <v>#REF!</v>
      </c>
      <c r="D18" s="4" t="e">
        <f>#REF!+#REF!+#REF!+#REF!+#REF!+#REF!+#REF!+#REF!</f>
        <v>#REF!</v>
      </c>
      <c r="E18" s="4" t="e">
        <f>#REF!+#REF!+#REF!+#REF!+#REF!+#REF!+#REF!+#REF!</f>
        <v>#REF!</v>
      </c>
      <c r="F18" s="4" t="e">
        <f>#REF!+#REF!+#REF!+#REF!+#REF!+#REF!+#REF!+#REF!</f>
        <v>#REF!</v>
      </c>
      <c r="G18" s="4" t="e">
        <f>#REF!+#REF!+#REF!+#REF!+#REF!+#REF!+#REF!+#REF!</f>
        <v>#REF!</v>
      </c>
      <c r="H18" s="4" t="e">
        <f>#REF!+#REF!+#REF!+#REF!+#REF!+#REF!+#REF!+#REF!</f>
        <v>#REF!</v>
      </c>
      <c r="I18" s="4" t="e">
        <f>#REF!+#REF!+#REF!+#REF!+#REF!+#REF!+#REF!+#REF!</f>
        <v>#REF!</v>
      </c>
      <c r="J18" s="4" t="e">
        <f>#REF!+#REF!+#REF!+#REF!+#REF!+#REF!+#REF!+#REF!</f>
        <v>#REF!</v>
      </c>
      <c r="K18" s="4" t="e">
        <f>#REF!+#REF!+#REF!+#REF!+#REF!+#REF!+#REF!+#REF!</f>
        <v>#REF!</v>
      </c>
      <c r="L18" s="4" t="e">
        <f>#REF!+#REF!+#REF!+#REF!+#REF!+#REF!+#REF!+#REF!</f>
        <v>#REF!</v>
      </c>
      <c r="M18" s="4" t="e">
        <f>#REF!+#REF!+#REF!+#REF!+#REF!+#REF!+#REF!+#REF!</f>
        <v>#REF!</v>
      </c>
      <c r="N18" s="4" t="e">
        <f>#REF!+#REF!+#REF!+#REF!+#REF!+#REF!+#REF!+#REF!</f>
        <v>#REF!</v>
      </c>
      <c r="O18" s="4" t="e">
        <f>#REF!+#REF!+#REF!+#REF!+#REF!+#REF!+#REF!+#REF!</f>
        <v>#REF!</v>
      </c>
    </row>
    <row r="19" spans="1:15" ht="15" thickBot="1">
      <c r="A19" s="263"/>
      <c r="B19" s="54" t="s">
        <v>73</v>
      </c>
      <c r="C19" s="55" t="e">
        <f>SUM(C15:C18)</f>
        <v>#REF!</v>
      </c>
      <c r="D19" s="57" t="e">
        <f>SUM(D15:D18)</f>
        <v>#REF!</v>
      </c>
      <c r="E19" s="57" t="e">
        <f aca="true" t="shared" si="1" ref="E19:O19">SUM(E15:E18)</f>
        <v>#REF!</v>
      </c>
      <c r="F19" s="57" t="e">
        <f t="shared" si="1"/>
        <v>#REF!</v>
      </c>
      <c r="G19" s="57" t="e">
        <f t="shared" si="1"/>
        <v>#REF!</v>
      </c>
      <c r="H19" s="57" t="e">
        <f t="shared" si="1"/>
        <v>#REF!</v>
      </c>
      <c r="I19" s="57" t="e">
        <f t="shared" si="1"/>
        <v>#REF!</v>
      </c>
      <c r="J19" s="57" t="e">
        <f t="shared" si="1"/>
        <v>#REF!</v>
      </c>
      <c r="K19" s="57" t="e">
        <f t="shared" si="1"/>
        <v>#REF!</v>
      </c>
      <c r="L19" s="57" t="e">
        <f t="shared" si="1"/>
        <v>#REF!</v>
      </c>
      <c r="M19" s="57" t="e">
        <f t="shared" si="1"/>
        <v>#REF!</v>
      </c>
      <c r="N19" s="57" t="e">
        <f t="shared" si="1"/>
        <v>#REF!</v>
      </c>
      <c r="O19" s="57" t="e">
        <f t="shared" si="1"/>
        <v>#REF!</v>
      </c>
    </row>
    <row r="20" spans="1:15" ht="15">
      <c r="A20" s="263"/>
      <c r="B20" s="51" t="s">
        <v>74</v>
      </c>
      <c r="C20" s="5" t="e">
        <f>SUM(D20:O20)</f>
        <v>#REF!</v>
      </c>
      <c r="D20" s="19" t="e">
        <f>#REF!+#REF!+#REF!+#REF!+#REF!+#REF!+#REF!+#REF!</f>
        <v>#REF!</v>
      </c>
      <c r="E20" s="19" t="e">
        <f>#REF!+#REF!+#REF!+#REF!+#REF!+#REF!+#REF!+#REF!</f>
        <v>#REF!</v>
      </c>
      <c r="F20" s="19" t="e">
        <f>#REF!+#REF!+#REF!+#REF!+#REF!+#REF!+#REF!+#REF!</f>
        <v>#REF!</v>
      </c>
      <c r="G20" s="19" t="e">
        <f>#REF!+#REF!+#REF!+#REF!+#REF!+#REF!+#REF!+#REF!</f>
        <v>#REF!</v>
      </c>
      <c r="H20" s="19" t="e">
        <f>#REF!+#REF!+#REF!+#REF!+#REF!+#REF!+#REF!+#REF!</f>
        <v>#REF!</v>
      </c>
      <c r="I20" s="19" t="e">
        <f>#REF!+#REF!+#REF!+#REF!+#REF!+#REF!+#REF!+#REF!</f>
        <v>#REF!</v>
      </c>
      <c r="J20" s="19" t="e">
        <f>#REF!+#REF!+#REF!+#REF!+#REF!+#REF!+#REF!+#REF!</f>
        <v>#REF!</v>
      </c>
      <c r="K20" s="19" t="e">
        <f>#REF!+#REF!+#REF!+#REF!+#REF!+#REF!+#REF!+#REF!</f>
        <v>#REF!</v>
      </c>
      <c r="L20" s="19" t="e">
        <f>#REF!+#REF!+#REF!+#REF!+#REF!+#REF!+#REF!+#REF!</f>
        <v>#REF!</v>
      </c>
      <c r="M20" s="19" t="e">
        <f>#REF!+#REF!+#REF!+#REF!+#REF!+#REF!+#REF!+#REF!</f>
        <v>#REF!</v>
      </c>
      <c r="N20" s="19" t="e">
        <f>#REF!+#REF!+#REF!+#REF!+#REF!+#REF!+#REF!+#REF!</f>
        <v>#REF!</v>
      </c>
      <c r="O20" s="19" t="e">
        <f>#REF!+#REF!+#REF!+#REF!+#REF!+#REF!+#REF!+#REF!</f>
        <v>#REF!</v>
      </c>
    </row>
    <row r="21" spans="1:15" ht="15">
      <c r="A21" s="263"/>
      <c r="B21" s="52" t="s">
        <v>75</v>
      </c>
      <c r="C21" s="4" t="e">
        <f>SUM(D21:O21)</f>
        <v>#REF!</v>
      </c>
      <c r="D21" s="19" t="e">
        <f>#REF!+#REF!+#REF!+#REF!+#REF!+#REF!+#REF!+#REF!</f>
        <v>#REF!</v>
      </c>
      <c r="E21" s="19" t="e">
        <f>#REF!+#REF!+#REF!+#REF!+#REF!+#REF!+#REF!+#REF!</f>
        <v>#REF!</v>
      </c>
      <c r="F21" s="19" t="e">
        <f>#REF!+#REF!+#REF!+#REF!+#REF!+#REF!+#REF!+#REF!</f>
        <v>#REF!</v>
      </c>
      <c r="G21" s="19" t="e">
        <f>#REF!+#REF!+#REF!+#REF!+#REF!+#REF!+#REF!+#REF!</f>
        <v>#REF!</v>
      </c>
      <c r="H21" s="19" t="e">
        <f>#REF!+#REF!+#REF!+#REF!+#REF!+#REF!+#REF!+#REF!</f>
        <v>#REF!</v>
      </c>
      <c r="I21" s="19" t="e">
        <f>#REF!+#REF!+#REF!+#REF!+#REF!+#REF!+#REF!+#REF!</f>
        <v>#REF!</v>
      </c>
      <c r="J21" s="19" t="e">
        <f>#REF!+#REF!+#REF!+#REF!+#REF!+#REF!+#REF!+#REF!</f>
        <v>#REF!</v>
      </c>
      <c r="K21" s="19" t="e">
        <f>#REF!+#REF!+#REF!+#REF!+#REF!+#REF!+#REF!+#REF!</f>
        <v>#REF!</v>
      </c>
      <c r="L21" s="19" t="e">
        <f>#REF!+#REF!+#REF!+#REF!+#REF!+#REF!+#REF!+#REF!</f>
        <v>#REF!</v>
      </c>
      <c r="M21" s="19" t="e">
        <f>#REF!+#REF!+#REF!+#REF!+#REF!+#REF!+#REF!+#REF!</f>
        <v>#REF!</v>
      </c>
      <c r="N21" s="19" t="e">
        <f>#REF!+#REF!+#REF!+#REF!+#REF!+#REF!+#REF!+#REF!</f>
        <v>#REF!</v>
      </c>
      <c r="O21" s="19" t="e">
        <f>#REF!+#REF!+#REF!+#REF!+#REF!+#REF!+#REF!+#REF!</f>
        <v>#REF!</v>
      </c>
    </row>
    <row r="22" spans="1:15" ht="15">
      <c r="A22" s="263"/>
      <c r="B22" s="52" t="s">
        <v>113</v>
      </c>
      <c r="C22" s="4" t="e">
        <f>SUM(D22:O22)</f>
        <v>#REF!</v>
      </c>
      <c r="D22" s="19" t="e">
        <f>#REF!+#REF!+#REF!+#REF!+#REF!+#REF!+#REF!+#REF!</f>
        <v>#REF!</v>
      </c>
      <c r="E22" s="19" t="e">
        <f>#REF!+#REF!+#REF!+#REF!+#REF!+#REF!+#REF!+#REF!</f>
        <v>#REF!</v>
      </c>
      <c r="F22" s="19" t="e">
        <f>#REF!+#REF!+#REF!+#REF!+#REF!+#REF!+#REF!+#REF!</f>
        <v>#REF!</v>
      </c>
      <c r="G22" s="19" t="e">
        <f>#REF!+#REF!+#REF!+#REF!+#REF!+#REF!+#REF!+#REF!</f>
        <v>#REF!</v>
      </c>
      <c r="H22" s="19" t="e">
        <f>#REF!+#REF!+#REF!+#REF!+#REF!+#REF!+#REF!+#REF!</f>
        <v>#REF!</v>
      </c>
      <c r="I22" s="19" t="e">
        <f>#REF!+#REF!+#REF!+#REF!+#REF!+#REF!+#REF!+#REF!</f>
        <v>#REF!</v>
      </c>
      <c r="J22" s="19" t="e">
        <f>#REF!+#REF!+#REF!+#REF!+#REF!+#REF!+#REF!+#REF!</f>
        <v>#REF!</v>
      </c>
      <c r="K22" s="19" t="e">
        <f>#REF!+#REF!+#REF!+#REF!+#REF!+#REF!+#REF!+#REF!</f>
        <v>#REF!</v>
      </c>
      <c r="L22" s="19" t="e">
        <f>#REF!+#REF!+#REF!+#REF!+#REF!+#REF!+#REF!+#REF!</f>
        <v>#REF!</v>
      </c>
      <c r="M22" s="19" t="e">
        <f>#REF!+#REF!+#REF!+#REF!+#REF!+#REF!+#REF!+#REF!</f>
        <v>#REF!</v>
      </c>
      <c r="N22" s="19" t="e">
        <f>#REF!+#REF!+#REF!+#REF!+#REF!+#REF!+#REF!+#REF!</f>
        <v>#REF!</v>
      </c>
      <c r="O22" s="19" t="e">
        <f>#REF!+#REF!+#REF!+#REF!+#REF!+#REF!+#REF!+#REF!</f>
        <v>#REF!</v>
      </c>
    </row>
    <row r="23" spans="1:15" ht="15" thickBot="1">
      <c r="A23" s="263"/>
      <c r="B23" s="53" t="s">
        <v>76</v>
      </c>
      <c r="C23" s="4" t="e">
        <f>SUM(D23:O23)</f>
        <v>#REF!</v>
      </c>
      <c r="D23" s="19" t="e">
        <f>#REF!+#REF!+#REF!+#REF!+#REF!+#REF!+#REF!+#REF!</f>
        <v>#REF!</v>
      </c>
      <c r="E23" s="19" t="e">
        <f>#REF!+#REF!+#REF!+#REF!+#REF!+#REF!+#REF!+#REF!</f>
        <v>#REF!</v>
      </c>
      <c r="F23" s="19" t="e">
        <f>#REF!+#REF!+#REF!+#REF!+#REF!+#REF!+#REF!+#REF!</f>
        <v>#REF!</v>
      </c>
      <c r="G23" s="19" t="e">
        <f>#REF!+#REF!+#REF!+#REF!+#REF!+#REF!+#REF!+#REF!</f>
        <v>#REF!</v>
      </c>
      <c r="H23" s="19" t="e">
        <f>#REF!+#REF!+#REF!+#REF!+#REF!+#REF!+#REF!+#REF!</f>
        <v>#REF!</v>
      </c>
      <c r="I23" s="19" t="e">
        <f>#REF!+#REF!+#REF!+#REF!+#REF!+#REF!+#REF!+#REF!</f>
        <v>#REF!</v>
      </c>
      <c r="J23" s="19" t="e">
        <f>#REF!+#REF!+#REF!+#REF!+#REF!+#REF!+#REF!+#REF!</f>
        <v>#REF!</v>
      </c>
      <c r="K23" s="19" t="e">
        <f>#REF!+#REF!+#REF!+#REF!+#REF!+#REF!+#REF!+#REF!</f>
        <v>#REF!</v>
      </c>
      <c r="L23" s="19" t="e">
        <f>#REF!+#REF!+#REF!+#REF!+#REF!+#REF!+#REF!+#REF!</f>
        <v>#REF!</v>
      </c>
      <c r="M23" s="19" t="e">
        <f>#REF!+#REF!+#REF!+#REF!+#REF!+#REF!+#REF!+#REF!</f>
        <v>#REF!</v>
      </c>
      <c r="N23" s="19" t="e">
        <f>#REF!+#REF!+#REF!+#REF!+#REF!+#REF!+#REF!+#REF!</f>
        <v>#REF!</v>
      </c>
      <c r="O23" s="19" t="e">
        <f>#REF!+#REF!+#REF!+#REF!+#REF!+#REF!+#REF!+#REF!</f>
        <v>#REF!</v>
      </c>
    </row>
    <row r="24" spans="1:15" ht="15" thickBot="1">
      <c r="A24" s="263"/>
      <c r="B24" s="54" t="s">
        <v>77</v>
      </c>
      <c r="C24" s="55" t="e">
        <f aca="true" t="shared" si="2" ref="C24:O24">SUM(C20:C23)</f>
        <v>#REF!</v>
      </c>
      <c r="D24" s="56" t="e">
        <f t="shared" si="2"/>
        <v>#REF!</v>
      </c>
      <c r="E24" s="56" t="e">
        <f t="shared" si="2"/>
        <v>#REF!</v>
      </c>
      <c r="F24" s="56" t="e">
        <f t="shared" si="2"/>
        <v>#REF!</v>
      </c>
      <c r="G24" s="56" t="e">
        <f t="shared" si="2"/>
        <v>#REF!</v>
      </c>
      <c r="H24" s="56" t="e">
        <f t="shared" si="2"/>
        <v>#REF!</v>
      </c>
      <c r="I24" s="56" t="e">
        <f t="shared" si="2"/>
        <v>#REF!</v>
      </c>
      <c r="J24" s="56" t="e">
        <f t="shared" si="2"/>
        <v>#REF!</v>
      </c>
      <c r="K24" s="56" t="e">
        <f t="shared" si="2"/>
        <v>#REF!</v>
      </c>
      <c r="L24" s="56" t="e">
        <f t="shared" si="2"/>
        <v>#REF!</v>
      </c>
      <c r="M24" s="56" t="e">
        <f t="shared" si="2"/>
        <v>#REF!</v>
      </c>
      <c r="N24" s="56" t="e">
        <f t="shared" si="2"/>
        <v>#REF!</v>
      </c>
      <c r="O24" s="56" t="e">
        <f t="shared" si="2"/>
        <v>#REF!</v>
      </c>
    </row>
    <row r="25" spans="1:15" ht="15">
      <c r="A25" s="58"/>
      <c r="B25" s="59"/>
      <c r="C25" s="60" t="e">
        <f>SUM(C24+C19+C14)</f>
        <v>#REF!</v>
      </c>
      <c r="D25" s="60" t="e">
        <f aca="true" t="shared" si="3" ref="D25:O25">SUM(D24+D19+D14)</f>
        <v>#REF!</v>
      </c>
      <c r="E25" s="60" t="e">
        <f t="shared" si="3"/>
        <v>#REF!</v>
      </c>
      <c r="F25" s="61" t="e">
        <f t="shared" si="3"/>
        <v>#REF!</v>
      </c>
      <c r="G25" s="60" t="e">
        <f t="shared" si="3"/>
        <v>#REF!</v>
      </c>
      <c r="H25" s="60" t="e">
        <f t="shared" si="3"/>
        <v>#REF!</v>
      </c>
      <c r="I25" s="60" t="e">
        <f t="shared" si="3"/>
        <v>#REF!</v>
      </c>
      <c r="J25" s="60" t="e">
        <f t="shared" si="3"/>
        <v>#REF!</v>
      </c>
      <c r="K25" s="60" t="e">
        <f t="shared" si="3"/>
        <v>#REF!</v>
      </c>
      <c r="L25" s="60" t="e">
        <f t="shared" si="3"/>
        <v>#REF!</v>
      </c>
      <c r="M25" s="60" t="e">
        <f t="shared" si="3"/>
        <v>#REF!</v>
      </c>
      <c r="N25" s="60" t="e">
        <f t="shared" si="3"/>
        <v>#REF!</v>
      </c>
      <c r="O25" s="60" t="e">
        <f t="shared" si="3"/>
        <v>#REF!</v>
      </c>
    </row>
    <row r="26" spans="1:19" ht="15">
      <c r="A26" s="62"/>
      <c r="B26" s="63"/>
      <c r="C26" s="64"/>
      <c r="D26" s="64"/>
      <c r="E26" s="64"/>
      <c r="F26" s="60" t="s">
        <v>78</v>
      </c>
      <c r="G26" s="64"/>
      <c r="H26" s="64"/>
      <c r="I26" s="64"/>
      <c r="J26" s="64"/>
      <c r="K26" s="64"/>
      <c r="L26" s="64"/>
      <c r="M26" s="64"/>
      <c r="N26" s="64"/>
      <c r="O26" s="64"/>
      <c r="P26" s="62"/>
      <c r="Q26" s="62"/>
      <c r="R26" s="62"/>
      <c r="S26" s="62"/>
    </row>
    <row r="27" spans="1:19" ht="25.8">
      <c r="A27" s="65" t="s">
        <v>30</v>
      </c>
      <c r="B27" s="6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5" thickBot="1">
      <c r="A28" s="66"/>
      <c r="B28" s="9"/>
      <c r="C28" s="20" t="s">
        <v>79</v>
      </c>
      <c r="D28" s="34" t="s">
        <v>1</v>
      </c>
      <c r="E28" s="34" t="s">
        <v>2</v>
      </c>
      <c r="F28" s="34" t="s">
        <v>3</v>
      </c>
      <c r="G28" s="34" t="s">
        <v>4</v>
      </c>
      <c r="H28" s="34" t="s">
        <v>5</v>
      </c>
      <c r="I28" s="34" t="s">
        <v>6</v>
      </c>
      <c r="J28" s="34" t="s">
        <v>7</v>
      </c>
      <c r="K28" s="34" t="s">
        <v>8</v>
      </c>
      <c r="L28" s="34" t="s">
        <v>9</v>
      </c>
      <c r="M28" s="34" t="s">
        <v>10</v>
      </c>
      <c r="N28" s="34" t="s">
        <v>11</v>
      </c>
      <c r="O28" s="67" t="s">
        <v>12</v>
      </c>
      <c r="P28" s="9"/>
      <c r="Q28" s="9"/>
      <c r="R28" s="9"/>
      <c r="S28" s="9"/>
    </row>
    <row r="29" spans="1:15" ht="15">
      <c r="A29" s="68"/>
      <c r="B29" s="51" t="s">
        <v>67</v>
      </c>
      <c r="C29" s="69" t="e">
        <f>#REF!</f>
        <v>#REF!</v>
      </c>
      <c r="D29" s="154" t="e">
        <f>$C29*D10</f>
        <v>#REF!</v>
      </c>
      <c r="E29" s="69" t="e">
        <f aca="true" t="shared" si="4" ref="E29:O29">$C29*E10</f>
        <v>#REF!</v>
      </c>
      <c r="F29" s="69" t="e">
        <f t="shared" si="4"/>
        <v>#REF!</v>
      </c>
      <c r="G29" s="69" t="e">
        <f t="shared" si="4"/>
        <v>#REF!</v>
      </c>
      <c r="H29" s="69" t="e">
        <f t="shared" si="4"/>
        <v>#REF!</v>
      </c>
      <c r="I29" s="69" t="e">
        <f t="shared" si="4"/>
        <v>#REF!</v>
      </c>
      <c r="J29" s="69" t="e">
        <f t="shared" si="4"/>
        <v>#REF!</v>
      </c>
      <c r="K29" s="69" t="e">
        <f t="shared" si="4"/>
        <v>#REF!</v>
      </c>
      <c r="L29" s="69" t="e">
        <f t="shared" si="4"/>
        <v>#REF!</v>
      </c>
      <c r="M29" s="69" t="e">
        <f t="shared" si="4"/>
        <v>#REF!</v>
      </c>
      <c r="N29" s="69" t="e">
        <f t="shared" si="4"/>
        <v>#REF!</v>
      </c>
      <c r="O29" s="11" t="e">
        <f t="shared" si="4"/>
        <v>#REF!</v>
      </c>
    </row>
    <row r="30" spans="1:15" ht="15">
      <c r="A30" s="68"/>
      <c r="B30" s="52" t="s">
        <v>68</v>
      </c>
      <c r="C30" s="70" t="e">
        <f>#REF!</f>
        <v>#REF!</v>
      </c>
      <c r="D30" s="155" t="e">
        <f aca="true" t="shared" si="5" ref="D30:O32">$C30*D11</f>
        <v>#REF!</v>
      </c>
      <c r="E30" s="70" t="e">
        <f t="shared" si="5"/>
        <v>#REF!</v>
      </c>
      <c r="F30" s="70" t="e">
        <f t="shared" si="5"/>
        <v>#REF!</v>
      </c>
      <c r="G30" s="70" t="e">
        <f t="shared" si="5"/>
        <v>#REF!</v>
      </c>
      <c r="H30" s="70" t="e">
        <f t="shared" si="5"/>
        <v>#REF!</v>
      </c>
      <c r="I30" s="70" t="e">
        <f t="shared" si="5"/>
        <v>#REF!</v>
      </c>
      <c r="J30" s="70" t="e">
        <f t="shared" si="5"/>
        <v>#REF!</v>
      </c>
      <c r="K30" s="70" t="e">
        <f t="shared" si="5"/>
        <v>#REF!</v>
      </c>
      <c r="L30" s="70" t="e">
        <f t="shared" si="5"/>
        <v>#REF!</v>
      </c>
      <c r="M30" s="70" t="e">
        <f t="shared" si="5"/>
        <v>#REF!</v>
      </c>
      <c r="N30" s="70" t="e">
        <f t="shared" si="5"/>
        <v>#REF!</v>
      </c>
      <c r="O30" s="12" t="e">
        <f t="shared" si="5"/>
        <v>#REF!</v>
      </c>
    </row>
    <row r="31" spans="1:15" ht="15">
      <c r="A31" s="68"/>
      <c r="B31" s="52" t="s">
        <v>110</v>
      </c>
      <c r="C31" s="22" t="e">
        <f>#REF!</f>
        <v>#REF!</v>
      </c>
      <c r="D31" s="155" t="e">
        <f t="shared" si="5"/>
        <v>#REF!</v>
      </c>
      <c r="E31" s="70" t="e">
        <f t="shared" si="5"/>
        <v>#REF!</v>
      </c>
      <c r="F31" s="70" t="e">
        <f t="shared" si="5"/>
        <v>#REF!</v>
      </c>
      <c r="G31" s="70" t="e">
        <f t="shared" si="5"/>
        <v>#REF!</v>
      </c>
      <c r="H31" s="70" t="e">
        <f t="shared" si="5"/>
        <v>#REF!</v>
      </c>
      <c r="I31" s="70" t="e">
        <f t="shared" si="5"/>
        <v>#REF!</v>
      </c>
      <c r="J31" s="70" t="e">
        <f t="shared" si="5"/>
        <v>#REF!</v>
      </c>
      <c r="K31" s="70" t="e">
        <f t="shared" si="5"/>
        <v>#REF!</v>
      </c>
      <c r="L31" s="70" t="e">
        <f t="shared" si="5"/>
        <v>#REF!</v>
      </c>
      <c r="M31" s="70" t="e">
        <f t="shared" si="5"/>
        <v>#REF!</v>
      </c>
      <c r="N31" s="70" t="e">
        <f t="shared" si="5"/>
        <v>#REF!</v>
      </c>
      <c r="O31" s="12" t="e">
        <f t="shared" si="5"/>
        <v>#REF!</v>
      </c>
    </row>
    <row r="32" spans="1:15" ht="15" thickBot="1">
      <c r="A32" s="68"/>
      <c r="B32" s="53" t="s">
        <v>111</v>
      </c>
      <c r="C32" s="71" t="e">
        <f>#REF!</f>
        <v>#REF!</v>
      </c>
      <c r="D32" s="156" t="e">
        <f t="shared" si="5"/>
        <v>#REF!</v>
      </c>
      <c r="E32" s="71" t="e">
        <f t="shared" si="5"/>
        <v>#REF!</v>
      </c>
      <c r="F32" s="71" t="e">
        <f t="shared" si="5"/>
        <v>#REF!</v>
      </c>
      <c r="G32" s="71" t="e">
        <f t="shared" si="5"/>
        <v>#REF!</v>
      </c>
      <c r="H32" s="71" t="e">
        <f t="shared" si="5"/>
        <v>#REF!</v>
      </c>
      <c r="I32" s="71" t="e">
        <f t="shared" si="5"/>
        <v>#REF!</v>
      </c>
      <c r="J32" s="71" t="e">
        <f t="shared" si="5"/>
        <v>#REF!</v>
      </c>
      <c r="K32" s="71" t="e">
        <f t="shared" si="5"/>
        <v>#REF!</v>
      </c>
      <c r="L32" s="71" t="e">
        <f t="shared" si="5"/>
        <v>#REF!</v>
      </c>
      <c r="M32" s="71" t="e">
        <f t="shared" si="5"/>
        <v>#REF!</v>
      </c>
      <c r="N32" s="71" t="e">
        <f t="shared" si="5"/>
        <v>#REF!</v>
      </c>
      <c r="O32" s="157" t="e">
        <f t="shared" si="5"/>
        <v>#REF!</v>
      </c>
    </row>
    <row r="33" spans="1:15" ht="15">
      <c r="A33" s="68"/>
      <c r="B33" s="51" t="s">
        <v>70</v>
      </c>
      <c r="C33" s="69" t="e">
        <f>#REF!</f>
        <v>#REF!</v>
      </c>
      <c r="D33" s="154" t="e">
        <f>$C33*D15</f>
        <v>#REF!</v>
      </c>
      <c r="E33" s="69" t="e">
        <f aca="true" t="shared" si="6" ref="E33:O33">$C33*E15</f>
        <v>#REF!</v>
      </c>
      <c r="F33" s="69" t="e">
        <f t="shared" si="6"/>
        <v>#REF!</v>
      </c>
      <c r="G33" s="69" t="e">
        <f t="shared" si="6"/>
        <v>#REF!</v>
      </c>
      <c r="H33" s="69" t="e">
        <f t="shared" si="6"/>
        <v>#REF!</v>
      </c>
      <c r="I33" s="69" t="e">
        <f t="shared" si="6"/>
        <v>#REF!</v>
      </c>
      <c r="J33" s="69" t="e">
        <f t="shared" si="6"/>
        <v>#REF!</v>
      </c>
      <c r="K33" s="69" t="e">
        <f t="shared" si="6"/>
        <v>#REF!</v>
      </c>
      <c r="L33" s="69" t="e">
        <f t="shared" si="6"/>
        <v>#REF!</v>
      </c>
      <c r="M33" s="69" t="e">
        <f t="shared" si="6"/>
        <v>#REF!</v>
      </c>
      <c r="N33" s="69" t="e">
        <f t="shared" si="6"/>
        <v>#REF!</v>
      </c>
      <c r="O33" s="11" t="e">
        <f t="shared" si="6"/>
        <v>#REF!</v>
      </c>
    </row>
    <row r="34" spans="1:15" ht="15">
      <c r="A34" s="68"/>
      <c r="B34" s="52" t="s">
        <v>71</v>
      </c>
      <c r="C34" s="70" t="e">
        <f>#REF!</f>
        <v>#REF!</v>
      </c>
      <c r="D34" s="155" t="e">
        <f aca="true" t="shared" si="7" ref="D34:O35">$C34*D16</f>
        <v>#REF!</v>
      </c>
      <c r="E34" s="70" t="e">
        <f t="shared" si="7"/>
        <v>#REF!</v>
      </c>
      <c r="F34" s="70" t="e">
        <f t="shared" si="7"/>
        <v>#REF!</v>
      </c>
      <c r="G34" s="70" t="e">
        <f t="shared" si="7"/>
        <v>#REF!</v>
      </c>
      <c r="H34" s="70" t="e">
        <f t="shared" si="7"/>
        <v>#REF!</v>
      </c>
      <c r="I34" s="70" t="e">
        <f t="shared" si="7"/>
        <v>#REF!</v>
      </c>
      <c r="J34" s="70" t="e">
        <f t="shared" si="7"/>
        <v>#REF!</v>
      </c>
      <c r="K34" s="70" t="e">
        <f t="shared" si="7"/>
        <v>#REF!</v>
      </c>
      <c r="L34" s="70" t="e">
        <f t="shared" si="7"/>
        <v>#REF!</v>
      </c>
      <c r="M34" s="70" t="e">
        <f t="shared" si="7"/>
        <v>#REF!</v>
      </c>
      <c r="N34" s="70" t="e">
        <f t="shared" si="7"/>
        <v>#REF!</v>
      </c>
      <c r="O34" s="12" t="e">
        <f t="shared" si="7"/>
        <v>#REF!</v>
      </c>
    </row>
    <row r="35" spans="1:15" ht="15">
      <c r="A35" s="68"/>
      <c r="B35" s="52" t="s">
        <v>112</v>
      </c>
      <c r="C35" s="22" t="e">
        <f>#REF!</f>
        <v>#REF!</v>
      </c>
      <c r="D35" s="155" t="e">
        <f t="shared" si="7"/>
        <v>#REF!</v>
      </c>
      <c r="E35" s="70" t="e">
        <f t="shared" si="7"/>
        <v>#REF!</v>
      </c>
      <c r="F35" s="70" t="e">
        <f t="shared" si="7"/>
        <v>#REF!</v>
      </c>
      <c r="G35" s="70" t="e">
        <f t="shared" si="7"/>
        <v>#REF!</v>
      </c>
      <c r="H35" s="70" t="e">
        <f t="shared" si="7"/>
        <v>#REF!</v>
      </c>
      <c r="I35" s="70" t="e">
        <f t="shared" si="7"/>
        <v>#REF!</v>
      </c>
      <c r="J35" s="70" t="e">
        <f t="shared" si="7"/>
        <v>#REF!</v>
      </c>
      <c r="K35" s="70" t="e">
        <f t="shared" si="7"/>
        <v>#REF!</v>
      </c>
      <c r="L35" s="70" t="e">
        <f t="shared" si="7"/>
        <v>#REF!</v>
      </c>
      <c r="M35" s="70" t="e">
        <f t="shared" si="7"/>
        <v>#REF!</v>
      </c>
      <c r="N35" s="70" t="e">
        <f t="shared" si="7"/>
        <v>#REF!</v>
      </c>
      <c r="O35" s="12" t="e">
        <f t="shared" si="7"/>
        <v>#REF!</v>
      </c>
    </row>
    <row r="36" spans="1:15" ht="15" thickBot="1">
      <c r="A36" s="68"/>
      <c r="B36" s="53" t="s">
        <v>72</v>
      </c>
      <c r="C36" s="71" t="e">
        <f>#REF!</f>
        <v>#REF!</v>
      </c>
      <c r="D36" s="156" t="e">
        <f aca="true" t="shared" si="8" ref="D36:O36">$C36*D17</f>
        <v>#REF!</v>
      </c>
      <c r="E36" s="71" t="e">
        <f t="shared" si="8"/>
        <v>#REF!</v>
      </c>
      <c r="F36" s="71" t="e">
        <f t="shared" si="8"/>
        <v>#REF!</v>
      </c>
      <c r="G36" s="71" t="e">
        <f t="shared" si="8"/>
        <v>#REF!</v>
      </c>
      <c r="H36" s="71" t="e">
        <f t="shared" si="8"/>
        <v>#REF!</v>
      </c>
      <c r="I36" s="71" t="e">
        <f t="shared" si="8"/>
        <v>#REF!</v>
      </c>
      <c r="J36" s="71" t="e">
        <f t="shared" si="8"/>
        <v>#REF!</v>
      </c>
      <c r="K36" s="71" t="e">
        <f t="shared" si="8"/>
        <v>#REF!</v>
      </c>
      <c r="L36" s="71" t="e">
        <f t="shared" si="8"/>
        <v>#REF!</v>
      </c>
      <c r="M36" s="71" t="e">
        <f t="shared" si="8"/>
        <v>#REF!</v>
      </c>
      <c r="N36" s="71" t="e">
        <f t="shared" si="8"/>
        <v>#REF!</v>
      </c>
      <c r="O36" s="157" t="e">
        <f t="shared" si="8"/>
        <v>#REF!</v>
      </c>
    </row>
    <row r="37" spans="1:15" ht="15">
      <c r="A37" s="68"/>
      <c r="B37" s="51" t="s">
        <v>74</v>
      </c>
      <c r="C37" s="69" t="e">
        <f>#REF!</f>
        <v>#REF!</v>
      </c>
      <c r="D37" s="154" t="e">
        <f>$C37*D20</f>
        <v>#REF!</v>
      </c>
      <c r="E37" s="69" t="e">
        <f aca="true" t="shared" si="9" ref="E37:O37">$C37*E20</f>
        <v>#REF!</v>
      </c>
      <c r="F37" s="69" t="e">
        <f t="shared" si="9"/>
        <v>#REF!</v>
      </c>
      <c r="G37" s="69" t="e">
        <f t="shared" si="9"/>
        <v>#REF!</v>
      </c>
      <c r="H37" s="69" t="e">
        <f t="shared" si="9"/>
        <v>#REF!</v>
      </c>
      <c r="I37" s="69" t="e">
        <f t="shared" si="9"/>
        <v>#REF!</v>
      </c>
      <c r="J37" s="69" t="e">
        <f t="shared" si="9"/>
        <v>#REF!</v>
      </c>
      <c r="K37" s="69" t="e">
        <f t="shared" si="9"/>
        <v>#REF!</v>
      </c>
      <c r="L37" s="69" t="e">
        <f t="shared" si="9"/>
        <v>#REF!</v>
      </c>
      <c r="M37" s="69" t="e">
        <f t="shared" si="9"/>
        <v>#REF!</v>
      </c>
      <c r="N37" s="69" t="e">
        <f t="shared" si="9"/>
        <v>#REF!</v>
      </c>
      <c r="O37" s="11" t="e">
        <f t="shared" si="9"/>
        <v>#REF!</v>
      </c>
    </row>
    <row r="38" spans="1:15" ht="15">
      <c r="A38" s="68"/>
      <c r="B38" s="52" t="s">
        <v>75</v>
      </c>
      <c r="C38" s="70" t="e">
        <f>#REF!</f>
        <v>#REF!</v>
      </c>
      <c r="D38" s="155" t="e">
        <f aca="true" t="shared" si="10" ref="D38:O40">$C38*D21</f>
        <v>#REF!</v>
      </c>
      <c r="E38" s="70" t="e">
        <f t="shared" si="10"/>
        <v>#REF!</v>
      </c>
      <c r="F38" s="70" t="e">
        <f t="shared" si="10"/>
        <v>#REF!</v>
      </c>
      <c r="G38" s="70" t="e">
        <f t="shared" si="10"/>
        <v>#REF!</v>
      </c>
      <c r="H38" s="70" t="e">
        <f t="shared" si="10"/>
        <v>#REF!</v>
      </c>
      <c r="I38" s="70" t="e">
        <f t="shared" si="10"/>
        <v>#REF!</v>
      </c>
      <c r="J38" s="70" t="e">
        <f t="shared" si="10"/>
        <v>#REF!</v>
      </c>
      <c r="K38" s="70" t="e">
        <f t="shared" si="10"/>
        <v>#REF!</v>
      </c>
      <c r="L38" s="70" t="e">
        <f t="shared" si="10"/>
        <v>#REF!</v>
      </c>
      <c r="M38" s="70" t="e">
        <f t="shared" si="10"/>
        <v>#REF!</v>
      </c>
      <c r="N38" s="70" t="e">
        <f t="shared" si="10"/>
        <v>#REF!</v>
      </c>
      <c r="O38" s="12" t="e">
        <f t="shared" si="10"/>
        <v>#REF!</v>
      </c>
    </row>
    <row r="39" spans="1:15" ht="15">
      <c r="A39" s="68"/>
      <c r="B39" s="52" t="s">
        <v>113</v>
      </c>
      <c r="C39" s="22" t="e">
        <f>#REF!</f>
        <v>#REF!</v>
      </c>
      <c r="D39" s="155" t="e">
        <f t="shared" si="10"/>
        <v>#REF!</v>
      </c>
      <c r="E39" s="70" t="e">
        <f t="shared" si="10"/>
        <v>#REF!</v>
      </c>
      <c r="F39" s="70" t="e">
        <f t="shared" si="10"/>
        <v>#REF!</v>
      </c>
      <c r="G39" s="70" t="e">
        <f t="shared" si="10"/>
        <v>#REF!</v>
      </c>
      <c r="H39" s="70" t="e">
        <f t="shared" si="10"/>
        <v>#REF!</v>
      </c>
      <c r="I39" s="70" t="e">
        <f t="shared" si="10"/>
        <v>#REF!</v>
      </c>
      <c r="J39" s="70" t="e">
        <f t="shared" si="10"/>
        <v>#REF!</v>
      </c>
      <c r="K39" s="70" t="e">
        <f t="shared" si="10"/>
        <v>#REF!</v>
      </c>
      <c r="L39" s="70" t="e">
        <f t="shared" si="10"/>
        <v>#REF!</v>
      </c>
      <c r="M39" s="70" t="e">
        <f t="shared" si="10"/>
        <v>#REF!</v>
      </c>
      <c r="N39" s="70" t="e">
        <f t="shared" si="10"/>
        <v>#REF!</v>
      </c>
      <c r="O39" s="12" t="e">
        <f t="shared" si="10"/>
        <v>#REF!</v>
      </c>
    </row>
    <row r="40" spans="1:15" ht="15" thickBot="1">
      <c r="A40" s="68"/>
      <c r="B40" s="53" t="s">
        <v>76</v>
      </c>
      <c r="C40" s="71" t="e">
        <f>#REF!</f>
        <v>#REF!</v>
      </c>
      <c r="D40" s="156" t="e">
        <f t="shared" si="10"/>
        <v>#REF!</v>
      </c>
      <c r="E40" s="71" t="e">
        <f t="shared" si="10"/>
        <v>#REF!</v>
      </c>
      <c r="F40" s="71" t="e">
        <f t="shared" si="10"/>
        <v>#REF!</v>
      </c>
      <c r="G40" s="71" t="e">
        <f t="shared" si="10"/>
        <v>#REF!</v>
      </c>
      <c r="H40" s="71" t="e">
        <f t="shared" si="10"/>
        <v>#REF!</v>
      </c>
      <c r="I40" s="71" t="e">
        <f t="shared" si="10"/>
        <v>#REF!</v>
      </c>
      <c r="J40" s="71" t="e">
        <f t="shared" si="10"/>
        <v>#REF!</v>
      </c>
      <c r="K40" s="71" t="e">
        <f t="shared" si="10"/>
        <v>#REF!</v>
      </c>
      <c r="L40" s="71" t="e">
        <f t="shared" si="10"/>
        <v>#REF!</v>
      </c>
      <c r="M40" s="71" t="e">
        <f t="shared" si="10"/>
        <v>#REF!</v>
      </c>
      <c r="N40" s="71" t="e">
        <f t="shared" si="10"/>
        <v>#REF!</v>
      </c>
      <c r="O40" s="157" t="e">
        <f t="shared" si="10"/>
        <v>#REF!</v>
      </c>
    </row>
    <row r="41" spans="1:16" ht="15" thickBot="1">
      <c r="A41" s="68"/>
      <c r="B41" s="72"/>
      <c r="C41" s="73" t="s">
        <v>0</v>
      </c>
      <c r="D41" s="74" t="e">
        <f>SUM(D29:D40)</f>
        <v>#REF!</v>
      </c>
      <c r="E41" s="74" t="e">
        <f aca="true" t="shared" si="11" ref="E41:O41">SUM(E29:E40)</f>
        <v>#REF!</v>
      </c>
      <c r="F41" s="74" t="e">
        <f t="shared" si="11"/>
        <v>#REF!</v>
      </c>
      <c r="G41" s="74" t="e">
        <f t="shared" si="11"/>
        <v>#REF!</v>
      </c>
      <c r="H41" s="74" t="e">
        <f t="shared" si="11"/>
        <v>#REF!</v>
      </c>
      <c r="I41" s="74" t="e">
        <f t="shared" si="11"/>
        <v>#REF!</v>
      </c>
      <c r="J41" s="74" t="e">
        <f t="shared" si="11"/>
        <v>#REF!</v>
      </c>
      <c r="K41" s="74" t="e">
        <f t="shared" si="11"/>
        <v>#REF!</v>
      </c>
      <c r="L41" s="74" t="e">
        <f t="shared" si="11"/>
        <v>#REF!</v>
      </c>
      <c r="M41" s="74" t="e">
        <f t="shared" si="11"/>
        <v>#REF!</v>
      </c>
      <c r="N41" s="74" t="e">
        <f t="shared" si="11"/>
        <v>#REF!</v>
      </c>
      <c r="O41" s="74" t="e">
        <f t="shared" si="11"/>
        <v>#REF!</v>
      </c>
      <c r="P41" s="75" t="e">
        <f>SUM(D41:O41)</f>
        <v>#REF!</v>
      </c>
    </row>
    <row r="42" ht="15" thickTop="1">
      <c r="A42" s="68"/>
    </row>
    <row r="43" spans="1:19" ht="25.8">
      <c r="A43" s="65" t="s">
        <v>119</v>
      </c>
      <c r="B43" s="6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5" thickBot="1">
      <c r="A44" s="66"/>
      <c r="B44" s="9"/>
      <c r="C44" s="20" t="s">
        <v>79</v>
      </c>
      <c r="D44" s="34" t="s">
        <v>1</v>
      </c>
      <c r="E44" s="34" t="s">
        <v>2</v>
      </c>
      <c r="F44" s="34" t="s">
        <v>3</v>
      </c>
      <c r="G44" s="34" t="s">
        <v>4</v>
      </c>
      <c r="H44" s="34" t="s">
        <v>5</v>
      </c>
      <c r="I44" s="34" t="s">
        <v>6</v>
      </c>
      <c r="J44" s="34" t="s">
        <v>7</v>
      </c>
      <c r="K44" s="34" t="s">
        <v>8</v>
      </c>
      <c r="L44" s="34" t="s">
        <v>9</v>
      </c>
      <c r="M44" s="34" t="s">
        <v>10</v>
      </c>
      <c r="N44" s="34" t="s">
        <v>11</v>
      </c>
      <c r="O44" s="67" t="s">
        <v>12</v>
      </c>
      <c r="P44" s="9"/>
      <c r="Q44" s="9"/>
      <c r="R44" s="9"/>
      <c r="S44" s="9"/>
    </row>
    <row r="45" spans="1:15" ht="15">
      <c r="A45" s="68"/>
      <c r="B45" s="51" t="s">
        <v>67</v>
      </c>
      <c r="C45" s="69" t="e">
        <f>#REF!</f>
        <v>#REF!</v>
      </c>
      <c r="D45" s="158" t="e">
        <f>$C45*D10</f>
        <v>#REF!</v>
      </c>
      <c r="E45" s="159" t="e">
        <f aca="true" t="shared" si="12" ref="E45:O45">$C45*E10</f>
        <v>#REF!</v>
      </c>
      <c r="F45" s="159" t="e">
        <f t="shared" si="12"/>
        <v>#REF!</v>
      </c>
      <c r="G45" s="159" t="e">
        <f t="shared" si="12"/>
        <v>#REF!</v>
      </c>
      <c r="H45" s="159" t="e">
        <f t="shared" si="12"/>
        <v>#REF!</v>
      </c>
      <c r="I45" s="159" t="e">
        <f t="shared" si="12"/>
        <v>#REF!</v>
      </c>
      <c r="J45" s="159" t="e">
        <f t="shared" si="12"/>
        <v>#REF!</v>
      </c>
      <c r="K45" s="159" t="e">
        <f t="shared" si="12"/>
        <v>#REF!</v>
      </c>
      <c r="L45" s="159" t="e">
        <f t="shared" si="12"/>
        <v>#REF!</v>
      </c>
      <c r="M45" s="159" t="e">
        <f t="shared" si="12"/>
        <v>#REF!</v>
      </c>
      <c r="N45" s="159" t="e">
        <f t="shared" si="12"/>
        <v>#REF!</v>
      </c>
      <c r="O45" s="160" t="e">
        <f t="shared" si="12"/>
        <v>#REF!</v>
      </c>
    </row>
    <row r="46" spans="1:15" ht="15">
      <c r="A46" s="68"/>
      <c r="B46" s="52" t="s">
        <v>68</v>
      </c>
      <c r="C46" s="70" t="e">
        <f>#REF!</f>
        <v>#REF!</v>
      </c>
      <c r="D46" s="161" t="e">
        <f aca="true" t="shared" si="13" ref="D46:O48">$C46*D11</f>
        <v>#REF!</v>
      </c>
      <c r="E46" s="162" t="e">
        <f t="shared" si="13"/>
        <v>#REF!</v>
      </c>
      <c r="F46" s="162" t="e">
        <f t="shared" si="13"/>
        <v>#REF!</v>
      </c>
      <c r="G46" s="162" t="e">
        <f t="shared" si="13"/>
        <v>#REF!</v>
      </c>
      <c r="H46" s="162" t="e">
        <f t="shared" si="13"/>
        <v>#REF!</v>
      </c>
      <c r="I46" s="162" t="e">
        <f t="shared" si="13"/>
        <v>#REF!</v>
      </c>
      <c r="J46" s="162" t="e">
        <f t="shared" si="13"/>
        <v>#REF!</v>
      </c>
      <c r="K46" s="162" t="e">
        <f t="shared" si="13"/>
        <v>#REF!</v>
      </c>
      <c r="L46" s="162" t="e">
        <f t="shared" si="13"/>
        <v>#REF!</v>
      </c>
      <c r="M46" s="162" t="e">
        <f t="shared" si="13"/>
        <v>#REF!</v>
      </c>
      <c r="N46" s="162" t="e">
        <f t="shared" si="13"/>
        <v>#REF!</v>
      </c>
      <c r="O46" s="163" t="e">
        <f t="shared" si="13"/>
        <v>#REF!</v>
      </c>
    </row>
    <row r="47" spans="1:15" ht="15">
      <c r="A47" s="68"/>
      <c r="B47" s="52" t="s">
        <v>110</v>
      </c>
      <c r="C47" s="70" t="e">
        <f>#REF!</f>
        <v>#REF!</v>
      </c>
      <c r="D47" s="161" t="e">
        <f t="shared" si="13"/>
        <v>#REF!</v>
      </c>
      <c r="E47" s="162" t="e">
        <f t="shared" si="13"/>
        <v>#REF!</v>
      </c>
      <c r="F47" s="162" t="e">
        <f t="shared" si="13"/>
        <v>#REF!</v>
      </c>
      <c r="G47" s="162" t="e">
        <f t="shared" si="13"/>
        <v>#REF!</v>
      </c>
      <c r="H47" s="162" t="e">
        <f t="shared" si="13"/>
        <v>#REF!</v>
      </c>
      <c r="I47" s="162" t="e">
        <f t="shared" si="13"/>
        <v>#REF!</v>
      </c>
      <c r="J47" s="162" t="e">
        <f t="shared" si="13"/>
        <v>#REF!</v>
      </c>
      <c r="K47" s="162" t="e">
        <f t="shared" si="13"/>
        <v>#REF!</v>
      </c>
      <c r="L47" s="162" t="e">
        <f t="shared" si="13"/>
        <v>#REF!</v>
      </c>
      <c r="M47" s="162" t="e">
        <f t="shared" si="13"/>
        <v>#REF!</v>
      </c>
      <c r="N47" s="162" t="e">
        <f t="shared" si="13"/>
        <v>#REF!</v>
      </c>
      <c r="O47" s="163" t="e">
        <f t="shared" si="13"/>
        <v>#REF!</v>
      </c>
    </row>
    <row r="48" spans="1:15" ht="15" thickBot="1">
      <c r="A48" s="68"/>
      <c r="B48" s="53" t="s">
        <v>111</v>
      </c>
      <c r="C48" s="71" t="e">
        <f>#REF!</f>
        <v>#REF!</v>
      </c>
      <c r="D48" s="164" t="e">
        <f t="shared" si="13"/>
        <v>#REF!</v>
      </c>
      <c r="E48" s="165" t="e">
        <f t="shared" si="13"/>
        <v>#REF!</v>
      </c>
      <c r="F48" s="165" t="e">
        <f t="shared" si="13"/>
        <v>#REF!</v>
      </c>
      <c r="G48" s="165" t="e">
        <f t="shared" si="13"/>
        <v>#REF!</v>
      </c>
      <c r="H48" s="165" t="e">
        <f t="shared" si="13"/>
        <v>#REF!</v>
      </c>
      <c r="I48" s="165" t="e">
        <f t="shared" si="13"/>
        <v>#REF!</v>
      </c>
      <c r="J48" s="165" t="e">
        <f t="shared" si="13"/>
        <v>#REF!</v>
      </c>
      <c r="K48" s="165" t="e">
        <f t="shared" si="13"/>
        <v>#REF!</v>
      </c>
      <c r="L48" s="165" t="e">
        <f t="shared" si="13"/>
        <v>#REF!</v>
      </c>
      <c r="M48" s="165" t="e">
        <f t="shared" si="13"/>
        <v>#REF!</v>
      </c>
      <c r="N48" s="165" t="e">
        <f t="shared" si="13"/>
        <v>#REF!</v>
      </c>
      <c r="O48" s="166" t="e">
        <f t="shared" si="13"/>
        <v>#REF!</v>
      </c>
    </row>
    <row r="49" spans="1:15" ht="15">
      <c r="A49" s="68"/>
      <c r="B49" s="51" t="s">
        <v>70</v>
      </c>
      <c r="C49" s="69" t="e">
        <f>#REF!</f>
        <v>#REF!</v>
      </c>
      <c r="D49" s="158" t="e">
        <f>$C49*D15</f>
        <v>#REF!</v>
      </c>
      <c r="E49" s="159" t="e">
        <f aca="true" t="shared" si="14" ref="E49:O49">$C49*E15</f>
        <v>#REF!</v>
      </c>
      <c r="F49" s="159" t="e">
        <f t="shared" si="14"/>
        <v>#REF!</v>
      </c>
      <c r="G49" s="159" t="e">
        <f t="shared" si="14"/>
        <v>#REF!</v>
      </c>
      <c r="H49" s="159" t="e">
        <f t="shared" si="14"/>
        <v>#REF!</v>
      </c>
      <c r="I49" s="159" t="e">
        <f t="shared" si="14"/>
        <v>#REF!</v>
      </c>
      <c r="J49" s="159" t="e">
        <f t="shared" si="14"/>
        <v>#REF!</v>
      </c>
      <c r="K49" s="159" t="e">
        <f t="shared" si="14"/>
        <v>#REF!</v>
      </c>
      <c r="L49" s="159" t="e">
        <f t="shared" si="14"/>
        <v>#REF!</v>
      </c>
      <c r="M49" s="159" t="e">
        <f t="shared" si="14"/>
        <v>#REF!</v>
      </c>
      <c r="N49" s="159" t="e">
        <f t="shared" si="14"/>
        <v>#REF!</v>
      </c>
      <c r="O49" s="160" t="e">
        <f t="shared" si="14"/>
        <v>#REF!</v>
      </c>
    </row>
    <row r="50" spans="1:15" ht="15">
      <c r="A50" s="68"/>
      <c r="B50" s="52" t="s">
        <v>71</v>
      </c>
      <c r="C50" s="70" t="e">
        <f>#REF!</f>
        <v>#REF!</v>
      </c>
      <c r="D50" s="161" t="e">
        <f aca="true" t="shared" si="15" ref="D50:O52">$C50*D16</f>
        <v>#REF!</v>
      </c>
      <c r="E50" s="162" t="e">
        <f t="shared" si="15"/>
        <v>#REF!</v>
      </c>
      <c r="F50" s="162" t="e">
        <f t="shared" si="15"/>
        <v>#REF!</v>
      </c>
      <c r="G50" s="162" t="e">
        <f t="shared" si="15"/>
        <v>#REF!</v>
      </c>
      <c r="H50" s="162" t="e">
        <f t="shared" si="15"/>
        <v>#REF!</v>
      </c>
      <c r="I50" s="162" t="e">
        <f t="shared" si="15"/>
        <v>#REF!</v>
      </c>
      <c r="J50" s="162" t="e">
        <f t="shared" si="15"/>
        <v>#REF!</v>
      </c>
      <c r="K50" s="162" t="e">
        <f t="shared" si="15"/>
        <v>#REF!</v>
      </c>
      <c r="L50" s="162" t="e">
        <f t="shared" si="15"/>
        <v>#REF!</v>
      </c>
      <c r="M50" s="162" t="e">
        <f t="shared" si="15"/>
        <v>#REF!</v>
      </c>
      <c r="N50" s="162" t="e">
        <f t="shared" si="15"/>
        <v>#REF!</v>
      </c>
      <c r="O50" s="163" t="e">
        <f t="shared" si="15"/>
        <v>#REF!</v>
      </c>
    </row>
    <row r="51" spans="1:15" ht="15">
      <c r="A51" s="68"/>
      <c r="B51" s="52" t="s">
        <v>112</v>
      </c>
      <c r="C51" s="70" t="e">
        <f>#REF!</f>
        <v>#REF!</v>
      </c>
      <c r="D51" s="161" t="e">
        <f t="shared" si="15"/>
        <v>#REF!</v>
      </c>
      <c r="E51" s="162" t="e">
        <f t="shared" si="15"/>
        <v>#REF!</v>
      </c>
      <c r="F51" s="162" t="e">
        <f t="shared" si="15"/>
        <v>#REF!</v>
      </c>
      <c r="G51" s="162" t="e">
        <f t="shared" si="15"/>
        <v>#REF!</v>
      </c>
      <c r="H51" s="162" t="e">
        <f t="shared" si="15"/>
        <v>#REF!</v>
      </c>
      <c r="I51" s="162" t="e">
        <f t="shared" si="15"/>
        <v>#REF!</v>
      </c>
      <c r="J51" s="162" t="e">
        <f t="shared" si="15"/>
        <v>#REF!</v>
      </c>
      <c r="K51" s="162" t="e">
        <f t="shared" si="15"/>
        <v>#REF!</v>
      </c>
      <c r="L51" s="162" t="e">
        <f t="shared" si="15"/>
        <v>#REF!</v>
      </c>
      <c r="M51" s="162" t="e">
        <f t="shared" si="15"/>
        <v>#REF!</v>
      </c>
      <c r="N51" s="162" t="e">
        <f t="shared" si="15"/>
        <v>#REF!</v>
      </c>
      <c r="O51" s="163" t="e">
        <f t="shared" si="15"/>
        <v>#REF!</v>
      </c>
    </row>
    <row r="52" spans="1:15" ht="15" thickBot="1">
      <c r="A52" s="68"/>
      <c r="B52" s="53" t="s">
        <v>72</v>
      </c>
      <c r="C52" s="71" t="e">
        <f>#REF!</f>
        <v>#REF!</v>
      </c>
      <c r="D52" s="164" t="e">
        <f t="shared" si="15"/>
        <v>#REF!</v>
      </c>
      <c r="E52" s="165" t="e">
        <f t="shared" si="15"/>
        <v>#REF!</v>
      </c>
      <c r="F52" s="165" t="e">
        <f t="shared" si="15"/>
        <v>#REF!</v>
      </c>
      <c r="G52" s="165" t="e">
        <f t="shared" si="15"/>
        <v>#REF!</v>
      </c>
      <c r="H52" s="165" t="e">
        <f t="shared" si="15"/>
        <v>#REF!</v>
      </c>
      <c r="I52" s="165" t="e">
        <f t="shared" si="15"/>
        <v>#REF!</v>
      </c>
      <c r="J52" s="165" t="e">
        <f t="shared" si="15"/>
        <v>#REF!</v>
      </c>
      <c r="K52" s="165" t="e">
        <f t="shared" si="15"/>
        <v>#REF!</v>
      </c>
      <c r="L52" s="165" t="e">
        <f t="shared" si="15"/>
        <v>#REF!</v>
      </c>
      <c r="M52" s="165" t="e">
        <f t="shared" si="15"/>
        <v>#REF!</v>
      </c>
      <c r="N52" s="165" t="e">
        <f t="shared" si="15"/>
        <v>#REF!</v>
      </c>
      <c r="O52" s="166" t="e">
        <f t="shared" si="15"/>
        <v>#REF!</v>
      </c>
    </row>
    <row r="53" spans="1:15" ht="15">
      <c r="A53" s="68"/>
      <c r="B53" s="51" t="s">
        <v>74</v>
      </c>
      <c r="C53" s="69" t="e">
        <f>#REF!</f>
        <v>#REF!</v>
      </c>
      <c r="D53" s="158" t="e">
        <f>$C53*D20</f>
        <v>#REF!</v>
      </c>
      <c r="E53" s="159" t="e">
        <f aca="true" t="shared" si="16" ref="E53:O53">$C53*E20</f>
        <v>#REF!</v>
      </c>
      <c r="F53" s="159" t="e">
        <f t="shared" si="16"/>
        <v>#REF!</v>
      </c>
      <c r="G53" s="159" t="e">
        <f t="shared" si="16"/>
        <v>#REF!</v>
      </c>
      <c r="H53" s="159" t="e">
        <f t="shared" si="16"/>
        <v>#REF!</v>
      </c>
      <c r="I53" s="159" t="e">
        <f t="shared" si="16"/>
        <v>#REF!</v>
      </c>
      <c r="J53" s="159" t="e">
        <f t="shared" si="16"/>
        <v>#REF!</v>
      </c>
      <c r="K53" s="159" t="e">
        <f t="shared" si="16"/>
        <v>#REF!</v>
      </c>
      <c r="L53" s="159" t="e">
        <f t="shared" si="16"/>
        <v>#REF!</v>
      </c>
      <c r="M53" s="159" t="e">
        <f t="shared" si="16"/>
        <v>#REF!</v>
      </c>
      <c r="N53" s="159" t="e">
        <f t="shared" si="16"/>
        <v>#REF!</v>
      </c>
      <c r="O53" s="160" t="e">
        <f t="shared" si="16"/>
        <v>#REF!</v>
      </c>
    </row>
    <row r="54" spans="1:15" ht="15">
      <c r="A54" s="68"/>
      <c r="B54" s="52" t="s">
        <v>75</v>
      </c>
      <c r="C54" s="70" t="e">
        <f>#REF!</f>
        <v>#REF!</v>
      </c>
      <c r="D54" s="161" t="e">
        <f aca="true" t="shared" si="17" ref="D54:O56">$C54*D21</f>
        <v>#REF!</v>
      </c>
      <c r="E54" s="162" t="e">
        <f t="shared" si="17"/>
        <v>#REF!</v>
      </c>
      <c r="F54" s="162" t="e">
        <f t="shared" si="17"/>
        <v>#REF!</v>
      </c>
      <c r="G54" s="162" t="e">
        <f t="shared" si="17"/>
        <v>#REF!</v>
      </c>
      <c r="H54" s="162" t="e">
        <f t="shared" si="17"/>
        <v>#REF!</v>
      </c>
      <c r="I54" s="162" t="e">
        <f t="shared" si="17"/>
        <v>#REF!</v>
      </c>
      <c r="J54" s="162" t="e">
        <f t="shared" si="17"/>
        <v>#REF!</v>
      </c>
      <c r="K54" s="162" t="e">
        <f t="shared" si="17"/>
        <v>#REF!</v>
      </c>
      <c r="L54" s="162" t="e">
        <f t="shared" si="17"/>
        <v>#REF!</v>
      </c>
      <c r="M54" s="162" t="e">
        <f t="shared" si="17"/>
        <v>#REF!</v>
      </c>
      <c r="N54" s="162" t="e">
        <f t="shared" si="17"/>
        <v>#REF!</v>
      </c>
      <c r="O54" s="163" t="e">
        <f t="shared" si="17"/>
        <v>#REF!</v>
      </c>
    </row>
    <row r="55" spans="1:15" ht="15">
      <c r="A55" s="68"/>
      <c r="B55" s="52" t="s">
        <v>113</v>
      </c>
      <c r="C55" s="70" t="e">
        <f>#REF!</f>
        <v>#REF!</v>
      </c>
      <c r="D55" s="161" t="e">
        <f t="shared" si="17"/>
        <v>#REF!</v>
      </c>
      <c r="E55" s="162" t="e">
        <f t="shared" si="17"/>
        <v>#REF!</v>
      </c>
      <c r="F55" s="162" t="e">
        <f t="shared" si="17"/>
        <v>#REF!</v>
      </c>
      <c r="G55" s="162" t="e">
        <f t="shared" si="17"/>
        <v>#REF!</v>
      </c>
      <c r="H55" s="162" t="e">
        <f t="shared" si="17"/>
        <v>#REF!</v>
      </c>
      <c r="I55" s="162" t="e">
        <f t="shared" si="17"/>
        <v>#REF!</v>
      </c>
      <c r="J55" s="162" t="e">
        <f t="shared" si="17"/>
        <v>#REF!</v>
      </c>
      <c r="K55" s="162" t="e">
        <f t="shared" si="17"/>
        <v>#REF!</v>
      </c>
      <c r="L55" s="162" t="e">
        <f t="shared" si="17"/>
        <v>#REF!</v>
      </c>
      <c r="M55" s="162" t="e">
        <f t="shared" si="17"/>
        <v>#REF!</v>
      </c>
      <c r="N55" s="162" t="e">
        <f t="shared" si="17"/>
        <v>#REF!</v>
      </c>
      <c r="O55" s="163" t="e">
        <f t="shared" si="17"/>
        <v>#REF!</v>
      </c>
    </row>
    <row r="56" spans="1:15" ht="15" thickBot="1">
      <c r="A56" s="68"/>
      <c r="B56" s="53" t="s">
        <v>76</v>
      </c>
      <c r="C56" s="71" t="e">
        <f>#REF!</f>
        <v>#REF!</v>
      </c>
      <c r="D56" s="164" t="e">
        <f t="shared" si="17"/>
        <v>#REF!</v>
      </c>
      <c r="E56" s="165" t="e">
        <f t="shared" si="17"/>
        <v>#REF!</v>
      </c>
      <c r="F56" s="165" t="e">
        <f t="shared" si="17"/>
        <v>#REF!</v>
      </c>
      <c r="G56" s="165" t="e">
        <f t="shared" si="17"/>
        <v>#REF!</v>
      </c>
      <c r="H56" s="165" t="e">
        <f t="shared" si="17"/>
        <v>#REF!</v>
      </c>
      <c r="I56" s="165" t="e">
        <f t="shared" si="17"/>
        <v>#REF!</v>
      </c>
      <c r="J56" s="165" t="e">
        <f t="shared" si="17"/>
        <v>#REF!</v>
      </c>
      <c r="K56" s="165" t="e">
        <f t="shared" si="17"/>
        <v>#REF!</v>
      </c>
      <c r="L56" s="165" t="e">
        <f t="shared" si="17"/>
        <v>#REF!</v>
      </c>
      <c r="M56" s="165" t="e">
        <f t="shared" si="17"/>
        <v>#REF!</v>
      </c>
      <c r="N56" s="165" t="e">
        <f t="shared" si="17"/>
        <v>#REF!</v>
      </c>
      <c r="O56" s="166" t="e">
        <f t="shared" si="17"/>
        <v>#REF!</v>
      </c>
    </row>
    <row r="57" spans="1:16" ht="15" thickBot="1">
      <c r="A57" s="68"/>
      <c r="B57" s="72"/>
      <c r="C57" s="73" t="s">
        <v>0</v>
      </c>
      <c r="D57" s="74" t="e">
        <f>SUM(D45:D56)</f>
        <v>#REF!</v>
      </c>
      <c r="E57" s="74" t="e">
        <f aca="true" t="shared" si="18" ref="E57:O57">SUM(E45:E56)</f>
        <v>#REF!</v>
      </c>
      <c r="F57" s="74" t="e">
        <f t="shared" si="18"/>
        <v>#REF!</v>
      </c>
      <c r="G57" s="74" t="e">
        <f t="shared" si="18"/>
        <v>#REF!</v>
      </c>
      <c r="H57" s="74" t="e">
        <f t="shared" si="18"/>
        <v>#REF!</v>
      </c>
      <c r="I57" s="74" t="e">
        <f t="shared" si="18"/>
        <v>#REF!</v>
      </c>
      <c r="J57" s="74" t="e">
        <f t="shared" si="18"/>
        <v>#REF!</v>
      </c>
      <c r="K57" s="74" t="e">
        <f t="shared" si="18"/>
        <v>#REF!</v>
      </c>
      <c r="L57" s="74" t="e">
        <f t="shared" si="18"/>
        <v>#REF!</v>
      </c>
      <c r="M57" s="74" t="e">
        <f t="shared" si="18"/>
        <v>#REF!</v>
      </c>
      <c r="N57" s="74" t="e">
        <f t="shared" si="18"/>
        <v>#REF!</v>
      </c>
      <c r="O57" s="74" t="e">
        <f t="shared" si="18"/>
        <v>#REF!</v>
      </c>
      <c r="P57" s="75" t="e">
        <f>SUM(D57:O57)</f>
        <v>#REF!</v>
      </c>
    </row>
    <row r="58" ht="15" thickTop="1"/>
    <row r="59" spans="1:2" ht="25.8">
      <c r="A59" s="76" t="s">
        <v>37</v>
      </c>
      <c r="B59" s="77"/>
    </row>
    <row r="60" spans="1:15" ht="15">
      <c r="A60" s="77"/>
      <c r="B60" s="20" t="s">
        <v>80</v>
      </c>
      <c r="C60" s="34"/>
      <c r="D60" s="34"/>
      <c r="E60" s="34"/>
      <c r="F60" s="34" t="s">
        <v>81</v>
      </c>
      <c r="G60" s="34"/>
      <c r="H60" s="34"/>
      <c r="I60" s="34"/>
      <c r="J60" s="34"/>
      <c r="K60" s="34"/>
      <c r="L60" s="34"/>
      <c r="M60" s="34"/>
      <c r="N60" s="34"/>
      <c r="O60" s="34"/>
    </row>
    <row r="61" spans="1:4" ht="15">
      <c r="A61" s="77"/>
      <c r="B61" t="s">
        <v>82</v>
      </c>
      <c r="C61" t="s">
        <v>83</v>
      </c>
      <c r="D61" s="35" t="e">
        <f>D102</f>
        <v>#REF!</v>
      </c>
    </row>
    <row r="62" spans="1:13" ht="15">
      <c r="A62" s="77"/>
      <c r="B62" t="s">
        <v>84</v>
      </c>
      <c r="C62" t="s">
        <v>85</v>
      </c>
      <c r="D62" s="35" t="e">
        <f>IF(#REF!="ja",IF(Hilfstabellen!$G$86&lt;$I$62,$K$62,(IF(Hilfstabellen!$G$86&gt;$J$62,$M$62,$L$62))))</f>
        <v>#REF!</v>
      </c>
      <c r="I62" s="78">
        <v>50</v>
      </c>
      <c r="J62" s="78">
        <v>100</v>
      </c>
      <c r="K62" s="79">
        <v>12000</v>
      </c>
      <c r="L62" s="79">
        <v>23800</v>
      </c>
      <c r="M62" s="79">
        <v>30000</v>
      </c>
    </row>
    <row r="63" spans="1:10" ht="15">
      <c r="A63" s="77"/>
      <c r="B63" t="s">
        <v>43</v>
      </c>
      <c r="C63" t="s">
        <v>86</v>
      </c>
      <c r="D63" s="35" t="e">
        <f>IF(#REF!="Ja",Hilfstabellen!J63*Hilfstabellen!G86,0)</f>
        <v>#REF!</v>
      </c>
      <c r="J63" s="80">
        <v>300</v>
      </c>
    </row>
    <row r="64" spans="1:15" ht="15">
      <c r="A64" s="77"/>
      <c r="B64" t="s">
        <v>44</v>
      </c>
      <c r="C64" t="s">
        <v>87</v>
      </c>
      <c r="D64" s="35" t="e">
        <f>IF(O64&gt;=H64,M64*J64,0)</f>
        <v>#VALUE!</v>
      </c>
      <c r="H64" s="81">
        <v>0.22</v>
      </c>
      <c r="I64" s="45" t="s">
        <v>88</v>
      </c>
      <c r="J64" s="80">
        <v>500</v>
      </c>
      <c r="L64" s="45" t="s">
        <v>89</v>
      </c>
      <c r="M64" s="82" t="str">
        <f>'Schwerpunktkita-Kalkulator'!K6</f>
        <v>NEIN</v>
      </c>
      <c r="N64" s="45" t="s">
        <v>90</v>
      </c>
      <c r="O64" s="83" t="e">
        <f>M64/F25</f>
        <v>#VALUE!</v>
      </c>
    </row>
    <row r="65" spans="1:9" ht="15">
      <c r="A65" s="77"/>
      <c r="B65" t="s">
        <v>91</v>
      </c>
      <c r="C65" t="s">
        <v>92</v>
      </c>
      <c r="D65" s="35" t="e">
        <f>D124</f>
        <v>#REF!</v>
      </c>
      <c r="I65" s="45"/>
    </row>
    <row r="66" spans="1:12" ht="15">
      <c r="A66" s="77"/>
      <c r="B66" t="s">
        <v>93</v>
      </c>
      <c r="C66" t="s">
        <v>94</v>
      </c>
      <c r="D66" s="35" t="e">
        <f>IF(#REF!="Ja",$J$66,0)</f>
        <v>#REF!</v>
      </c>
      <c r="I66" s="45" t="s">
        <v>88</v>
      </c>
      <c r="J66" s="79">
        <v>5500</v>
      </c>
      <c r="L66" s="1"/>
    </row>
    <row r="67" spans="1:12" ht="15">
      <c r="A67" s="77"/>
      <c r="B67" t="s">
        <v>143</v>
      </c>
      <c r="C67" t="s">
        <v>144</v>
      </c>
      <c r="D67" s="35">
        <f>IF($B$127=$H$67,$J$67,0)</f>
        <v>0</v>
      </c>
      <c r="H67">
        <v>2022</v>
      </c>
      <c r="I67" s="45" t="s">
        <v>88</v>
      </c>
      <c r="J67" s="79">
        <v>5000</v>
      </c>
      <c r="L67" s="1"/>
    </row>
    <row r="68" spans="1:12" ht="15" thickBot="1">
      <c r="A68" s="77"/>
      <c r="B68" s="128"/>
      <c r="C68" s="145" t="s">
        <v>115</v>
      </c>
      <c r="D68" s="144" t="e">
        <f>SUM(D61:D66)</f>
        <v>#REF!</v>
      </c>
      <c r="I68" s="45"/>
      <c r="J68" s="204"/>
      <c r="L68" s="1"/>
    </row>
    <row r="69" spans="1:10" ht="15" thickTop="1">
      <c r="A69" s="77"/>
      <c r="D69" s="35"/>
      <c r="J69" s="35"/>
    </row>
    <row r="70" spans="1:16" ht="15" thickBot="1">
      <c r="A70" s="77"/>
      <c r="B70" s="32" t="s">
        <v>36</v>
      </c>
      <c r="C70" s="84" t="s">
        <v>52</v>
      </c>
      <c r="D70" s="33" t="s">
        <v>0</v>
      </c>
      <c r="E70" s="33" t="s">
        <v>1</v>
      </c>
      <c r="F70" s="33" t="s">
        <v>2</v>
      </c>
      <c r="G70" s="33" t="s">
        <v>3</v>
      </c>
      <c r="H70" s="33" t="s">
        <v>4</v>
      </c>
      <c r="I70" s="33" t="s">
        <v>5</v>
      </c>
      <c r="J70" s="33" t="s">
        <v>6</v>
      </c>
      <c r="K70" s="33" t="s">
        <v>7</v>
      </c>
      <c r="L70" s="33" t="s">
        <v>8</v>
      </c>
      <c r="M70" s="33" t="s">
        <v>9</v>
      </c>
      <c r="N70" s="33" t="s">
        <v>10</v>
      </c>
      <c r="O70" s="33" t="s">
        <v>11</v>
      </c>
      <c r="P70" s="33" t="s">
        <v>12</v>
      </c>
    </row>
    <row r="71" spans="1:16" ht="15">
      <c r="A71" s="264" t="s">
        <v>95</v>
      </c>
      <c r="B71" s="51" t="s">
        <v>67</v>
      </c>
      <c r="C71" s="205">
        <v>3</v>
      </c>
      <c r="D71" s="213" t="e">
        <f>SUM(E71:P71)</f>
        <v>#REF!</v>
      </c>
      <c r="E71" s="208" t="e">
        <f aca="true" t="shared" si="19" ref="E71:P71">(D10-D106)*$C71+(D106*6)</f>
        <v>#REF!</v>
      </c>
      <c r="F71" s="4" t="e">
        <f t="shared" si="19"/>
        <v>#REF!</v>
      </c>
      <c r="G71" s="4" t="e">
        <f t="shared" si="19"/>
        <v>#REF!</v>
      </c>
      <c r="H71" s="4" t="e">
        <f t="shared" si="19"/>
        <v>#REF!</v>
      </c>
      <c r="I71" s="4" t="e">
        <f t="shared" si="19"/>
        <v>#REF!</v>
      </c>
      <c r="J71" s="4" t="e">
        <f t="shared" si="19"/>
        <v>#REF!</v>
      </c>
      <c r="K71" s="4" t="e">
        <f t="shared" si="19"/>
        <v>#REF!</v>
      </c>
      <c r="L71" s="4" t="e">
        <f t="shared" si="19"/>
        <v>#REF!</v>
      </c>
      <c r="M71" s="4" t="e">
        <f t="shared" si="19"/>
        <v>#REF!</v>
      </c>
      <c r="N71" s="4" t="e">
        <f t="shared" si="19"/>
        <v>#REF!</v>
      </c>
      <c r="O71" s="4" t="e">
        <f t="shared" si="19"/>
        <v>#REF!</v>
      </c>
      <c r="P71" s="4" t="e">
        <f t="shared" si="19"/>
        <v>#REF!</v>
      </c>
    </row>
    <row r="72" spans="1:16" ht="15">
      <c r="A72" s="264"/>
      <c r="B72" s="52" t="s">
        <v>68</v>
      </c>
      <c r="C72" s="205">
        <v>3</v>
      </c>
      <c r="D72" s="213" t="e">
        <f>SUM(E72:P72)</f>
        <v>#REF!</v>
      </c>
      <c r="E72" s="208" t="e">
        <f aca="true" t="shared" si="20" ref="E72:P72">(D11-D107)*$C72+(D107*6)</f>
        <v>#REF!</v>
      </c>
      <c r="F72" s="4" t="e">
        <f t="shared" si="20"/>
        <v>#REF!</v>
      </c>
      <c r="G72" s="4" t="e">
        <f t="shared" si="20"/>
        <v>#REF!</v>
      </c>
      <c r="H72" s="4" t="e">
        <f t="shared" si="20"/>
        <v>#REF!</v>
      </c>
      <c r="I72" s="4" t="e">
        <f t="shared" si="20"/>
        <v>#REF!</v>
      </c>
      <c r="J72" s="4" t="e">
        <f t="shared" si="20"/>
        <v>#REF!</v>
      </c>
      <c r="K72" s="4" t="e">
        <f t="shared" si="20"/>
        <v>#REF!</v>
      </c>
      <c r="L72" s="4" t="e">
        <f t="shared" si="20"/>
        <v>#REF!</v>
      </c>
      <c r="M72" s="4" t="e">
        <f t="shared" si="20"/>
        <v>#REF!</v>
      </c>
      <c r="N72" s="4" t="e">
        <f t="shared" si="20"/>
        <v>#REF!</v>
      </c>
      <c r="O72" s="4" t="e">
        <f t="shared" si="20"/>
        <v>#REF!</v>
      </c>
      <c r="P72" s="4" t="e">
        <f t="shared" si="20"/>
        <v>#REF!</v>
      </c>
    </row>
    <row r="73" spans="1:16" ht="15">
      <c r="A73" s="264"/>
      <c r="B73" s="52" t="s">
        <v>110</v>
      </c>
      <c r="C73" s="205">
        <v>3</v>
      </c>
      <c r="D73" s="213" t="e">
        <f>SUM(E73:P73)</f>
        <v>#REF!</v>
      </c>
      <c r="E73" s="208" t="e">
        <f aca="true" t="shared" si="21" ref="E73:P73">(D12-D108)*$C73+(D108*6)</f>
        <v>#REF!</v>
      </c>
      <c r="F73" s="4" t="e">
        <f t="shared" si="21"/>
        <v>#REF!</v>
      </c>
      <c r="G73" s="4" t="e">
        <f t="shared" si="21"/>
        <v>#REF!</v>
      </c>
      <c r="H73" s="4" t="e">
        <f t="shared" si="21"/>
        <v>#REF!</v>
      </c>
      <c r="I73" s="4" t="e">
        <f t="shared" si="21"/>
        <v>#REF!</v>
      </c>
      <c r="J73" s="4" t="e">
        <f t="shared" si="21"/>
        <v>#REF!</v>
      </c>
      <c r="K73" s="4" t="e">
        <f t="shared" si="21"/>
        <v>#REF!</v>
      </c>
      <c r="L73" s="4" t="e">
        <f t="shared" si="21"/>
        <v>#REF!</v>
      </c>
      <c r="M73" s="4" t="e">
        <f t="shared" si="21"/>
        <v>#REF!</v>
      </c>
      <c r="N73" s="4" t="e">
        <f t="shared" si="21"/>
        <v>#REF!</v>
      </c>
      <c r="O73" s="4" t="e">
        <f t="shared" si="21"/>
        <v>#REF!</v>
      </c>
      <c r="P73" s="4" t="e">
        <f t="shared" si="21"/>
        <v>#REF!</v>
      </c>
    </row>
    <row r="74" spans="1:16" ht="15" thickBot="1">
      <c r="A74" s="264"/>
      <c r="B74" s="53" t="s">
        <v>111</v>
      </c>
      <c r="C74" s="205">
        <v>3</v>
      </c>
      <c r="D74" s="213" t="e">
        <f>SUM(E74:P74)</f>
        <v>#REF!</v>
      </c>
      <c r="E74" s="208" t="e">
        <f aca="true" t="shared" si="22" ref="E74:P74">(D13-D109)*$C74+(D109*6)</f>
        <v>#REF!</v>
      </c>
      <c r="F74" s="4" t="e">
        <f t="shared" si="22"/>
        <v>#REF!</v>
      </c>
      <c r="G74" s="4" t="e">
        <f t="shared" si="22"/>
        <v>#REF!</v>
      </c>
      <c r="H74" s="4" t="e">
        <f t="shared" si="22"/>
        <v>#REF!</v>
      </c>
      <c r="I74" s="4" t="e">
        <f t="shared" si="22"/>
        <v>#REF!</v>
      </c>
      <c r="J74" s="4" t="e">
        <f t="shared" si="22"/>
        <v>#REF!</v>
      </c>
      <c r="K74" s="4" t="e">
        <f t="shared" si="22"/>
        <v>#REF!</v>
      </c>
      <c r="L74" s="4" t="e">
        <f t="shared" si="22"/>
        <v>#REF!</v>
      </c>
      <c r="M74" s="4" t="e">
        <f t="shared" si="22"/>
        <v>#REF!</v>
      </c>
      <c r="N74" s="4" t="e">
        <f t="shared" si="22"/>
        <v>#REF!</v>
      </c>
      <c r="O74" s="4" t="e">
        <f t="shared" si="22"/>
        <v>#REF!</v>
      </c>
      <c r="P74" s="4" t="e">
        <f t="shared" si="22"/>
        <v>#REF!</v>
      </c>
    </row>
    <row r="75" spans="1:16" ht="15" thickBot="1">
      <c r="A75" s="264"/>
      <c r="B75" s="54" t="s">
        <v>69</v>
      </c>
      <c r="C75" s="206"/>
      <c r="D75" s="214"/>
      <c r="E75" s="209" t="e">
        <f>SUM(E71:E74)</f>
        <v>#REF!</v>
      </c>
      <c r="F75" s="56" t="e">
        <f aca="true" t="shared" si="23" ref="F75:P75">SUM(F71:F74)</f>
        <v>#REF!</v>
      </c>
      <c r="G75" s="56" t="e">
        <f t="shared" si="23"/>
        <v>#REF!</v>
      </c>
      <c r="H75" s="56" t="e">
        <f t="shared" si="23"/>
        <v>#REF!</v>
      </c>
      <c r="I75" s="56" t="e">
        <f t="shared" si="23"/>
        <v>#REF!</v>
      </c>
      <c r="J75" s="56" t="e">
        <f t="shared" si="23"/>
        <v>#REF!</v>
      </c>
      <c r="K75" s="56" t="e">
        <f t="shared" si="23"/>
        <v>#REF!</v>
      </c>
      <c r="L75" s="56" t="e">
        <f t="shared" si="23"/>
        <v>#REF!</v>
      </c>
      <c r="M75" s="56" t="e">
        <f t="shared" si="23"/>
        <v>#REF!</v>
      </c>
      <c r="N75" s="56" t="e">
        <f t="shared" si="23"/>
        <v>#REF!</v>
      </c>
      <c r="O75" s="56" t="e">
        <f t="shared" si="23"/>
        <v>#REF!</v>
      </c>
      <c r="P75" s="56" t="e">
        <f t="shared" si="23"/>
        <v>#REF!</v>
      </c>
    </row>
    <row r="76" spans="1:16" ht="15">
      <c r="A76" s="264"/>
      <c r="B76" s="51" t="s">
        <v>70</v>
      </c>
      <c r="C76" s="205">
        <v>1</v>
      </c>
      <c r="D76" s="215" t="e">
        <f>SUM(E76:P76)</f>
        <v>#REF!</v>
      </c>
      <c r="E76" s="210" t="e">
        <f aca="true" t="shared" si="24" ref="E76:P76">(D15-D110)*$C76+(D110*3)</f>
        <v>#REF!</v>
      </c>
      <c r="F76" s="5" t="e">
        <f t="shared" si="24"/>
        <v>#REF!</v>
      </c>
      <c r="G76" s="5" t="e">
        <f t="shared" si="24"/>
        <v>#REF!</v>
      </c>
      <c r="H76" s="5" t="e">
        <f t="shared" si="24"/>
        <v>#REF!</v>
      </c>
      <c r="I76" s="5" t="e">
        <f t="shared" si="24"/>
        <v>#REF!</v>
      </c>
      <c r="J76" s="5" t="e">
        <f t="shared" si="24"/>
        <v>#REF!</v>
      </c>
      <c r="K76" s="5" t="e">
        <f t="shared" si="24"/>
        <v>#REF!</v>
      </c>
      <c r="L76" s="5" t="e">
        <f t="shared" si="24"/>
        <v>#REF!</v>
      </c>
      <c r="M76" s="5" t="e">
        <f t="shared" si="24"/>
        <v>#REF!</v>
      </c>
      <c r="N76" s="5" t="e">
        <f t="shared" si="24"/>
        <v>#REF!</v>
      </c>
      <c r="O76" s="5" t="e">
        <f t="shared" si="24"/>
        <v>#REF!</v>
      </c>
      <c r="P76" s="5" t="e">
        <f t="shared" si="24"/>
        <v>#REF!</v>
      </c>
    </row>
    <row r="77" spans="1:16" ht="15">
      <c r="A77" s="264"/>
      <c r="B77" s="52" t="s">
        <v>71</v>
      </c>
      <c r="C77" s="205">
        <v>1</v>
      </c>
      <c r="D77" s="213" t="e">
        <f>SUM(E77:P77)</f>
        <v>#REF!</v>
      </c>
      <c r="E77" s="208" t="e">
        <f aca="true" t="shared" si="25" ref="E77:P77">(D16-D111)*$C77+(D111*3)</f>
        <v>#REF!</v>
      </c>
      <c r="F77" s="4" t="e">
        <f t="shared" si="25"/>
        <v>#REF!</v>
      </c>
      <c r="G77" s="4" t="e">
        <f t="shared" si="25"/>
        <v>#REF!</v>
      </c>
      <c r="H77" s="4" t="e">
        <f t="shared" si="25"/>
        <v>#REF!</v>
      </c>
      <c r="I77" s="4" t="e">
        <f t="shared" si="25"/>
        <v>#REF!</v>
      </c>
      <c r="J77" s="4" t="e">
        <f t="shared" si="25"/>
        <v>#REF!</v>
      </c>
      <c r="K77" s="4" t="e">
        <f t="shared" si="25"/>
        <v>#REF!</v>
      </c>
      <c r="L77" s="4" t="e">
        <f t="shared" si="25"/>
        <v>#REF!</v>
      </c>
      <c r="M77" s="4" t="e">
        <f t="shared" si="25"/>
        <v>#REF!</v>
      </c>
      <c r="N77" s="4" t="e">
        <f t="shared" si="25"/>
        <v>#REF!</v>
      </c>
      <c r="O77" s="4" t="e">
        <f t="shared" si="25"/>
        <v>#REF!</v>
      </c>
      <c r="P77" s="4" t="e">
        <f t="shared" si="25"/>
        <v>#REF!</v>
      </c>
    </row>
    <row r="78" spans="1:16" ht="15">
      <c r="A78" s="264"/>
      <c r="B78" s="52" t="s">
        <v>112</v>
      </c>
      <c r="C78" s="205">
        <v>1</v>
      </c>
      <c r="D78" s="213" t="e">
        <f>SUM(E78:P78)</f>
        <v>#REF!</v>
      </c>
      <c r="E78" s="208" t="e">
        <f aca="true" t="shared" si="26" ref="E78:P78">(D17-D112)*$C78+(D112*3)</f>
        <v>#REF!</v>
      </c>
      <c r="F78" s="4" t="e">
        <f t="shared" si="26"/>
        <v>#REF!</v>
      </c>
      <c r="G78" s="4" t="e">
        <f t="shared" si="26"/>
        <v>#REF!</v>
      </c>
      <c r="H78" s="4" t="e">
        <f t="shared" si="26"/>
        <v>#REF!</v>
      </c>
      <c r="I78" s="4" t="e">
        <f t="shared" si="26"/>
        <v>#REF!</v>
      </c>
      <c r="J78" s="4" t="e">
        <f t="shared" si="26"/>
        <v>#REF!</v>
      </c>
      <c r="K78" s="4" t="e">
        <f t="shared" si="26"/>
        <v>#REF!</v>
      </c>
      <c r="L78" s="4" t="e">
        <f t="shared" si="26"/>
        <v>#REF!</v>
      </c>
      <c r="M78" s="4" t="e">
        <f t="shared" si="26"/>
        <v>#REF!</v>
      </c>
      <c r="N78" s="4" t="e">
        <f t="shared" si="26"/>
        <v>#REF!</v>
      </c>
      <c r="O78" s="4" t="e">
        <f t="shared" si="26"/>
        <v>#REF!</v>
      </c>
      <c r="P78" s="4" t="e">
        <f t="shared" si="26"/>
        <v>#REF!</v>
      </c>
    </row>
    <row r="79" spans="1:16" ht="15" thickBot="1">
      <c r="A79" s="264"/>
      <c r="B79" s="53" t="s">
        <v>72</v>
      </c>
      <c r="C79" s="207">
        <v>1</v>
      </c>
      <c r="D79" s="213" t="e">
        <f>SUM(E79:P79)</f>
        <v>#REF!</v>
      </c>
      <c r="E79" s="208" t="e">
        <f aca="true" t="shared" si="27" ref="E79:P79">(D18-D113)*$C79+(D113*3)</f>
        <v>#REF!</v>
      </c>
      <c r="F79" s="4" t="e">
        <f t="shared" si="27"/>
        <v>#REF!</v>
      </c>
      <c r="G79" s="4" t="e">
        <f t="shared" si="27"/>
        <v>#REF!</v>
      </c>
      <c r="H79" s="4" t="e">
        <f t="shared" si="27"/>
        <v>#REF!</v>
      </c>
      <c r="I79" s="4" t="e">
        <f t="shared" si="27"/>
        <v>#REF!</v>
      </c>
      <c r="J79" s="4" t="e">
        <f t="shared" si="27"/>
        <v>#REF!</v>
      </c>
      <c r="K79" s="4" t="e">
        <f t="shared" si="27"/>
        <v>#REF!</v>
      </c>
      <c r="L79" s="4" t="e">
        <f t="shared" si="27"/>
        <v>#REF!</v>
      </c>
      <c r="M79" s="4" t="e">
        <f t="shared" si="27"/>
        <v>#REF!</v>
      </c>
      <c r="N79" s="4" t="e">
        <f t="shared" si="27"/>
        <v>#REF!</v>
      </c>
      <c r="O79" s="4" t="e">
        <f t="shared" si="27"/>
        <v>#REF!</v>
      </c>
      <c r="P79" s="4" t="e">
        <f t="shared" si="27"/>
        <v>#REF!</v>
      </c>
    </row>
    <row r="80" spans="1:16" ht="15" thickBot="1">
      <c r="A80" s="264"/>
      <c r="B80" s="54" t="s">
        <v>73</v>
      </c>
      <c r="C80" s="206"/>
      <c r="D80" s="216"/>
      <c r="E80" s="211" t="e">
        <f aca="true" t="shared" si="28" ref="E80:P80">D19</f>
        <v>#REF!</v>
      </c>
      <c r="F80" s="57" t="e">
        <f t="shared" si="28"/>
        <v>#REF!</v>
      </c>
      <c r="G80" s="57" t="e">
        <f t="shared" si="28"/>
        <v>#REF!</v>
      </c>
      <c r="H80" s="57" t="e">
        <f t="shared" si="28"/>
        <v>#REF!</v>
      </c>
      <c r="I80" s="57" t="e">
        <f t="shared" si="28"/>
        <v>#REF!</v>
      </c>
      <c r="J80" s="57" t="e">
        <f t="shared" si="28"/>
        <v>#REF!</v>
      </c>
      <c r="K80" s="57" t="e">
        <f t="shared" si="28"/>
        <v>#REF!</v>
      </c>
      <c r="L80" s="57" t="e">
        <f t="shared" si="28"/>
        <v>#REF!</v>
      </c>
      <c r="M80" s="57" t="e">
        <f t="shared" si="28"/>
        <v>#REF!</v>
      </c>
      <c r="N80" s="57" t="e">
        <f t="shared" si="28"/>
        <v>#REF!</v>
      </c>
      <c r="O80" s="57" t="e">
        <f t="shared" si="28"/>
        <v>#REF!</v>
      </c>
      <c r="P80" s="57" t="e">
        <f t="shared" si="28"/>
        <v>#REF!</v>
      </c>
    </row>
    <row r="81" spans="1:16" ht="15">
      <c r="A81" s="264"/>
      <c r="B81" s="51" t="s">
        <v>74</v>
      </c>
      <c r="C81" s="205">
        <v>1</v>
      </c>
      <c r="D81" s="217" t="e">
        <f>SUM(E81:P81)</f>
        <v>#REF!</v>
      </c>
      <c r="E81" s="212" t="e">
        <f aca="true" t="shared" si="29" ref="E81:P81">D20*$C81</f>
        <v>#REF!</v>
      </c>
      <c r="F81" s="19" t="e">
        <f t="shared" si="29"/>
        <v>#REF!</v>
      </c>
      <c r="G81" s="19" t="e">
        <f t="shared" si="29"/>
        <v>#REF!</v>
      </c>
      <c r="H81" s="19" t="e">
        <f t="shared" si="29"/>
        <v>#REF!</v>
      </c>
      <c r="I81" s="19" t="e">
        <f t="shared" si="29"/>
        <v>#REF!</v>
      </c>
      <c r="J81" s="19" t="e">
        <f t="shared" si="29"/>
        <v>#REF!</v>
      </c>
      <c r="K81" s="19" t="e">
        <f t="shared" si="29"/>
        <v>#REF!</v>
      </c>
      <c r="L81" s="19" t="e">
        <f t="shared" si="29"/>
        <v>#REF!</v>
      </c>
      <c r="M81" s="19" t="e">
        <f t="shared" si="29"/>
        <v>#REF!</v>
      </c>
      <c r="N81" s="19" t="e">
        <f t="shared" si="29"/>
        <v>#REF!</v>
      </c>
      <c r="O81" s="19" t="e">
        <f t="shared" si="29"/>
        <v>#REF!</v>
      </c>
      <c r="P81" s="19" t="e">
        <f t="shared" si="29"/>
        <v>#REF!</v>
      </c>
    </row>
    <row r="82" spans="1:16" ht="15">
      <c r="A82" s="264"/>
      <c r="B82" s="52" t="s">
        <v>75</v>
      </c>
      <c r="C82" s="205">
        <v>1</v>
      </c>
      <c r="D82" s="217" t="e">
        <f>SUM(E82:P82)</f>
        <v>#REF!</v>
      </c>
      <c r="E82" s="212" t="e">
        <f aca="true" t="shared" si="30" ref="E82:P82">D21*$C82</f>
        <v>#REF!</v>
      </c>
      <c r="F82" s="19" t="e">
        <f t="shared" si="30"/>
        <v>#REF!</v>
      </c>
      <c r="G82" s="19" t="e">
        <f t="shared" si="30"/>
        <v>#REF!</v>
      </c>
      <c r="H82" s="19" t="e">
        <f t="shared" si="30"/>
        <v>#REF!</v>
      </c>
      <c r="I82" s="19" t="e">
        <f t="shared" si="30"/>
        <v>#REF!</v>
      </c>
      <c r="J82" s="19" t="e">
        <f t="shared" si="30"/>
        <v>#REF!</v>
      </c>
      <c r="K82" s="19" t="e">
        <f t="shared" si="30"/>
        <v>#REF!</v>
      </c>
      <c r="L82" s="19" t="e">
        <f t="shared" si="30"/>
        <v>#REF!</v>
      </c>
      <c r="M82" s="19" t="e">
        <f t="shared" si="30"/>
        <v>#REF!</v>
      </c>
      <c r="N82" s="19" t="e">
        <f t="shared" si="30"/>
        <v>#REF!</v>
      </c>
      <c r="O82" s="19" t="e">
        <f t="shared" si="30"/>
        <v>#REF!</v>
      </c>
      <c r="P82" s="19" t="e">
        <f t="shared" si="30"/>
        <v>#REF!</v>
      </c>
    </row>
    <row r="83" spans="1:16" ht="15">
      <c r="A83" s="264"/>
      <c r="B83" s="52" t="s">
        <v>113</v>
      </c>
      <c r="C83" s="205">
        <v>1</v>
      </c>
      <c r="D83" s="217" t="e">
        <f>SUM(E83:P83)</f>
        <v>#REF!</v>
      </c>
      <c r="E83" s="212" t="e">
        <f aca="true" t="shared" si="31" ref="E83:P83">D22*$C83</f>
        <v>#REF!</v>
      </c>
      <c r="F83" s="19" t="e">
        <f t="shared" si="31"/>
        <v>#REF!</v>
      </c>
      <c r="G83" s="19" t="e">
        <f t="shared" si="31"/>
        <v>#REF!</v>
      </c>
      <c r="H83" s="19" t="e">
        <f t="shared" si="31"/>
        <v>#REF!</v>
      </c>
      <c r="I83" s="19" t="e">
        <f t="shared" si="31"/>
        <v>#REF!</v>
      </c>
      <c r="J83" s="19" t="e">
        <f t="shared" si="31"/>
        <v>#REF!</v>
      </c>
      <c r="K83" s="19" t="e">
        <f t="shared" si="31"/>
        <v>#REF!</v>
      </c>
      <c r="L83" s="19" t="e">
        <f t="shared" si="31"/>
        <v>#REF!</v>
      </c>
      <c r="M83" s="19" t="e">
        <f t="shared" si="31"/>
        <v>#REF!</v>
      </c>
      <c r="N83" s="19" t="e">
        <f t="shared" si="31"/>
        <v>#REF!</v>
      </c>
      <c r="O83" s="19" t="e">
        <f t="shared" si="31"/>
        <v>#REF!</v>
      </c>
      <c r="P83" s="19" t="e">
        <f t="shared" si="31"/>
        <v>#REF!</v>
      </c>
    </row>
    <row r="84" spans="1:16" ht="15" thickBot="1">
      <c r="A84" s="264"/>
      <c r="B84" s="53" t="s">
        <v>76</v>
      </c>
      <c r="C84" s="207">
        <v>1</v>
      </c>
      <c r="D84" s="217" t="e">
        <f>SUM(E84:P84)</f>
        <v>#REF!</v>
      </c>
      <c r="E84" s="212" t="e">
        <f aca="true" t="shared" si="32" ref="E84:P84">D23*$C84</f>
        <v>#REF!</v>
      </c>
      <c r="F84" s="19" t="e">
        <f t="shared" si="32"/>
        <v>#REF!</v>
      </c>
      <c r="G84" s="19" t="e">
        <f t="shared" si="32"/>
        <v>#REF!</v>
      </c>
      <c r="H84" s="19" t="e">
        <f t="shared" si="32"/>
        <v>#REF!</v>
      </c>
      <c r="I84" s="19" t="e">
        <f t="shared" si="32"/>
        <v>#REF!</v>
      </c>
      <c r="J84" s="19" t="e">
        <f t="shared" si="32"/>
        <v>#REF!</v>
      </c>
      <c r="K84" s="19" t="e">
        <f t="shared" si="32"/>
        <v>#REF!</v>
      </c>
      <c r="L84" s="19" t="e">
        <f t="shared" si="32"/>
        <v>#REF!</v>
      </c>
      <c r="M84" s="19" t="e">
        <f t="shared" si="32"/>
        <v>#REF!</v>
      </c>
      <c r="N84" s="19" t="e">
        <f t="shared" si="32"/>
        <v>#REF!</v>
      </c>
      <c r="O84" s="19" t="e">
        <f t="shared" si="32"/>
        <v>#REF!</v>
      </c>
      <c r="P84" s="19" t="e">
        <f t="shared" si="32"/>
        <v>#REF!</v>
      </c>
    </row>
    <row r="85" spans="1:16" ht="15" thickBot="1">
      <c r="A85" s="264"/>
      <c r="B85" s="54" t="s">
        <v>77</v>
      </c>
      <c r="C85" s="206"/>
      <c r="D85" s="216"/>
      <c r="E85" s="211" t="e">
        <f>SUM(E81:E84)</f>
        <v>#REF!</v>
      </c>
      <c r="F85" s="57" t="e">
        <f aca="true" t="shared" si="33" ref="F85:P85">SUM(F81:F84)</f>
        <v>#REF!</v>
      </c>
      <c r="G85" s="57" t="e">
        <f t="shared" si="33"/>
        <v>#REF!</v>
      </c>
      <c r="H85" s="57" t="e">
        <f t="shared" si="33"/>
        <v>#REF!</v>
      </c>
      <c r="I85" s="57" t="e">
        <f t="shared" si="33"/>
        <v>#REF!</v>
      </c>
      <c r="J85" s="57" t="e">
        <f t="shared" si="33"/>
        <v>#REF!</v>
      </c>
      <c r="K85" s="57" t="e">
        <f t="shared" si="33"/>
        <v>#REF!</v>
      </c>
      <c r="L85" s="57" t="e">
        <f t="shared" si="33"/>
        <v>#REF!</v>
      </c>
      <c r="M85" s="57" t="e">
        <f t="shared" si="33"/>
        <v>#REF!</v>
      </c>
      <c r="N85" s="57" t="e">
        <f t="shared" si="33"/>
        <v>#REF!</v>
      </c>
      <c r="O85" s="57" t="e">
        <f t="shared" si="33"/>
        <v>#REF!</v>
      </c>
      <c r="P85" s="57" t="e">
        <f t="shared" si="33"/>
        <v>#REF!</v>
      </c>
    </row>
    <row r="86" spans="1:16" ht="15" thickBot="1">
      <c r="A86" s="85"/>
      <c r="B86" s="59"/>
      <c r="C86" s="86"/>
      <c r="D86" s="214" t="e">
        <f>SUM(D71:D84)</f>
        <v>#REF!</v>
      </c>
      <c r="E86" s="60"/>
      <c r="F86" s="60"/>
      <c r="G86" s="218" t="e">
        <f>G75+G80+G85</f>
        <v>#REF!</v>
      </c>
      <c r="H86" s="219" t="s">
        <v>96</v>
      </c>
      <c r="I86" s="60"/>
      <c r="J86" s="60"/>
      <c r="K86" s="60"/>
      <c r="L86" s="60"/>
      <c r="M86" s="60"/>
      <c r="N86" s="60"/>
      <c r="O86" s="60"/>
      <c r="P86" s="60"/>
    </row>
    <row r="87" spans="1:4" ht="15">
      <c r="A87" s="77"/>
      <c r="B87" s="37"/>
      <c r="C87" s="36"/>
      <c r="D87" s="87"/>
    </row>
    <row r="88" spans="1:2" ht="15">
      <c r="A88" s="77"/>
      <c r="B88" s="31" t="s">
        <v>51</v>
      </c>
    </row>
    <row r="89" spans="1:4" ht="15" thickBot="1">
      <c r="A89" s="77"/>
      <c r="B89" s="132" t="s">
        <v>97</v>
      </c>
      <c r="C89" s="118"/>
      <c r="D89" s="118" t="s">
        <v>98</v>
      </c>
    </row>
    <row r="90" spans="1:4" ht="15">
      <c r="A90" s="77"/>
      <c r="B90" s="129" t="s">
        <v>67</v>
      </c>
      <c r="C90" s="90">
        <v>2300</v>
      </c>
      <c r="D90" s="91" t="e">
        <f>C90*F10</f>
        <v>#REF!</v>
      </c>
    </row>
    <row r="91" spans="1:4" ht="15">
      <c r="A91" s="77"/>
      <c r="B91" s="52" t="s">
        <v>68</v>
      </c>
      <c r="C91" s="88">
        <v>3300</v>
      </c>
      <c r="D91" s="91" t="e">
        <f>C91*F11</f>
        <v>#REF!</v>
      </c>
    </row>
    <row r="92" spans="1:4" ht="15">
      <c r="A92" s="77"/>
      <c r="B92" s="52" t="s">
        <v>110</v>
      </c>
      <c r="C92" s="89">
        <v>4350</v>
      </c>
      <c r="D92" s="91" t="e">
        <f>C92*F12</f>
        <v>#REF!</v>
      </c>
    </row>
    <row r="93" spans="1:4" ht="15" thickBot="1">
      <c r="A93" s="77"/>
      <c r="B93" s="53" t="s">
        <v>111</v>
      </c>
      <c r="C93" s="89">
        <v>4750</v>
      </c>
      <c r="D93" s="91" t="e">
        <f>C93*F13</f>
        <v>#REF!</v>
      </c>
    </row>
    <row r="94" spans="1:4" ht="15">
      <c r="A94" s="77"/>
      <c r="B94" s="51" t="s">
        <v>70</v>
      </c>
      <c r="C94" s="133">
        <v>750</v>
      </c>
      <c r="D94" s="134" t="e">
        <f>C94*F15</f>
        <v>#REF!</v>
      </c>
    </row>
    <row r="95" spans="1:4" ht="15">
      <c r="A95" s="77"/>
      <c r="B95" s="52" t="s">
        <v>71</v>
      </c>
      <c r="C95" s="88">
        <v>1000</v>
      </c>
      <c r="D95" s="2" t="e">
        <f>C95*F16</f>
        <v>#REF!</v>
      </c>
    </row>
    <row r="96" spans="1:4" ht="15">
      <c r="A96" s="77"/>
      <c r="B96" s="52" t="s">
        <v>112</v>
      </c>
      <c r="C96" s="89">
        <v>1250</v>
      </c>
      <c r="D96" s="2" t="e">
        <f>C96*F17</f>
        <v>#REF!</v>
      </c>
    </row>
    <row r="97" spans="1:4" ht="15" thickBot="1">
      <c r="A97" s="77"/>
      <c r="B97" s="53" t="s">
        <v>72</v>
      </c>
      <c r="C97" s="135">
        <v>1500</v>
      </c>
      <c r="D97" s="136" t="e">
        <f>C97*F18</f>
        <v>#REF!</v>
      </c>
    </row>
    <row r="98" spans="1:4" ht="15">
      <c r="A98" s="77"/>
      <c r="B98" s="51" t="s">
        <v>74</v>
      </c>
      <c r="C98" s="133">
        <v>600</v>
      </c>
      <c r="D98" s="134" t="e">
        <f>C98*F20</f>
        <v>#REF!</v>
      </c>
    </row>
    <row r="99" spans="1:4" ht="15">
      <c r="A99" s="77"/>
      <c r="B99" s="52" t="s">
        <v>75</v>
      </c>
      <c r="C99" s="88">
        <v>800</v>
      </c>
      <c r="D99" s="91" t="e">
        <f>C99*F21</f>
        <v>#REF!</v>
      </c>
    </row>
    <row r="100" spans="1:4" ht="15">
      <c r="A100" s="77"/>
      <c r="B100" s="52" t="s">
        <v>113</v>
      </c>
      <c r="C100" s="88">
        <v>1000</v>
      </c>
      <c r="D100" s="91" t="e">
        <f>C100*F22</f>
        <v>#REF!</v>
      </c>
    </row>
    <row r="101" spans="1:4" ht="15" thickBot="1">
      <c r="A101" s="77"/>
      <c r="B101" s="53" t="s">
        <v>76</v>
      </c>
      <c r="C101" s="135">
        <v>1250</v>
      </c>
      <c r="D101" s="153" t="e">
        <f>C101*F23</f>
        <v>#REF!</v>
      </c>
    </row>
    <row r="102" spans="1:4" ht="15" thickBot="1">
      <c r="A102" s="77"/>
      <c r="D102" s="152" t="e">
        <f>SUM(D90:D101)</f>
        <v>#REF!</v>
      </c>
    </row>
    <row r="103" spans="1:4" ht="15" thickTop="1">
      <c r="A103" s="77"/>
      <c r="D103" s="92"/>
    </row>
    <row r="104" spans="1:3" ht="15">
      <c r="A104" s="77"/>
      <c r="B104" s="31" t="s">
        <v>91</v>
      </c>
      <c r="C104" s="31" t="s">
        <v>92</v>
      </c>
    </row>
    <row r="105" spans="1:15" ht="15" thickBot="1">
      <c r="A105" s="77"/>
      <c r="B105" s="93" t="s">
        <v>99</v>
      </c>
      <c r="C105" s="29" t="s">
        <v>48</v>
      </c>
      <c r="D105" s="30" t="s">
        <v>1</v>
      </c>
      <c r="E105" s="30" t="s">
        <v>2</v>
      </c>
      <c r="F105" s="30" t="s">
        <v>3</v>
      </c>
      <c r="G105" s="30" t="s">
        <v>4</v>
      </c>
      <c r="H105" s="30" t="s">
        <v>5</v>
      </c>
      <c r="I105" s="30" t="s">
        <v>6</v>
      </c>
      <c r="J105" s="30" t="s">
        <v>7</v>
      </c>
      <c r="K105" s="30" t="s">
        <v>8</v>
      </c>
      <c r="L105" s="30" t="s">
        <v>9</v>
      </c>
      <c r="M105" s="30" t="s">
        <v>10</v>
      </c>
      <c r="N105" s="30" t="s">
        <v>11</v>
      </c>
      <c r="O105" s="30" t="s">
        <v>12</v>
      </c>
    </row>
    <row r="106" spans="1:15" ht="15">
      <c r="A106" s="77"/>
      <c r="B106" s="51" t="s">
        <v>67</v>
      </c>
      <c r="C106" s="138">
        <v>1200</v>
      </c>
      <c r="D106" s="140" t="e">
        <f>#REF!+#REF!+#REF!+#REF!+#REF!+#REF!+#REF!+#REF!</f>
        <v>#REF!</v>
      </c>
      <c r="E106" s="140" t="e">
        <f>#REF!+#REF!+#REF!+#REF!+#REF!+#REF!+#REF!+#REF!</f>
        <v>#REF!</v>
      </c>
      <c r="F106" s="140" t="e">
        <f>#REF!+#REF!+#REF!+#REF!+#REF!+#REF!+#REF!+#REF!</f>
        <v>#REF!</v>
      </c>
      <c r="G106" s="140" t="e">
        <f>#REF!+#REF!+#REF!+#REF!+#REF!+#REF!+#REF!+#REF!</f>
        <v>#REF!</v>
      </c>
      <c r="H106" s="140" t="e">
        <f>#REF!+#REF!+#REF!+#REF!+#REF!+#REF!+#REF!+#REF!</f>
        <v>#REF!</v>
      </c>
      <c r="I106" s="140" t="e">
        <f>#REF!+#REF!+#REF!+#REF!+#REF!+#REF!+#REF!+#REF!</f>
        <v>#REF!</v>
      </c>
      <c r="J106" s="140" t="e">
        <f>#REF!+#REF!+#REF!+#REF!+#REF!+#REF!+#REF!+#REF!</f>
        <v>#REF!</v>
      </c>
      <c r="K106" s="140" t="e">
        <f>#REF!+#REF!+#REF!+#REF!+#REF!+#REF!+#REF!+#REF!</f>
        <v>#REF!</v>
      </c>
      <c r="L106" s="140" t="e">
        <f>#REF!+#REF!+#REF!+#REF!+#REF!+#REF!+#REF!+#REF!</f>
        <v>#REF!</v>
      </c>
      <c r="M106" s="140" t="e">
        <f>#REF!+#REF!+#REF!+#REF!+#REF!+#REF!+#REF!+#REF!</f>
        <v>#REF!</v>
      </c>
      <c r="N106" s="140" t="e">
        <f>#REF!+#REF!+#REF!+#REF!+#REF!+#REF!+#REF!+#REF!</f>
        <v>#REF!</v>
      </c>
      <c r="O106" s="140" t="e">
        <f>#REF!+#REF!+#REF!+#REF!+#REF!+#REF!+#REF!+#REF!</f>
        <v>#REF!</v>
      </c>
    </row>
    <row r="107" spans="1:15" ht="15">
      <c r="A107" s="77"/>
      <c r="B107" s="52" t="s">
        <v>68</v>
      </c>
      <c r="C107" s="94">
        <v>1680</v>
      </c>
      <c r="D107" s="95" t="e">
        <f>#REF!+#REF!+#REF!+#REF!+#REF!+#REF!+#REF!+#REF!</f>
        <v>#REF!</v>
      </c>
      <c r="E107" s="95" t="e">
        <f>#REF!+#REF!+#REF!+#REF!+#REF!+#REF!+#REF!+#REF!</f>
        <v>#REF!</v>
      </c>
      <c r="F107" s="95" t="e">
        <f>#REF!+#REF!+#REF!+#REF!+#REF!+#REF!+#REF!+#REF!</f>
        <v>#REF!</v>
      </c>
      <c r="G107" s="95" t="e">
        <f>#REF!+#REF!+#REF!+#REF!+#REF!+#REF!+#REF!+#REF!</f>
        <v>#REF!</v>
      </c>
      <c r="H107" s="95" t="e">
        <f>#REF!+#REF!+#REF!+#REF!+#REF!+#REF!+#REF!+#REF!</f>
        <v>#REF!</v>
      </c>
      <c r="I107" s="95" t="e">
        <f>#REF!+#REF!+#REF!+#REF!+#REF!+#REF!+#REF!+#REF!</f>
        <v>#REF!</v>
      </c>
      <c r="J107" s="95" t="e">
        <f>#REF!+#REF!+#REF!+#REF!+#REF!+#REF!+#REF!+#REF!</f>
        <v>#REF!</v>
      </c>
      <c r="K107" s="95" t="e">
        <f>#REF!+#REF!+#REF!+#REF!+#REF!+#REF!+#REF!+#REF!</f>
        <v>#REF!</v>
      </c>
      <c r="L107" s="95" t="e">
        <f>#REF!+#REF!+#REF!+#REF!+#REF!+#REF!+#REF!+#REF!</f>
        <v>#REF!</v>
      </c>
      <c r="M107" s="95" t="e">
        <f>#REF!+#REF!+#REF!+#REF!+#REF!+#REF!+#REF!+#REF!</f>
        <v>#REF!</v>
      </c>
      <c r="N107" s="95" t="e">
        <f>#REF!+#REF!+#REF!+#REF!+#REF!+#REF!+#REF!+#REF!</f>
        <v>#REF!</v>
      </c>
      <c r="O107" s="95" t="e">
        <f>#REF!+#REF!+#REF!+#REF!+#REF!+#REF!+#REF!+#REF!</f>
        <v>#REF!</v>
      </c>
    </row>
    <row r="108" spans="1:15" ht="15">
      <c r="A108" s="77"/>
      <c r="B108" s="52" t="s">
        <v>110</v>
      </c>
      <c r="C108" s="94">
        <v>2160</v>
      </c>
      <c r="D108" s="95" t="e">
        <f>#REF!+#REF!+#REF!+#REF!+#REF!+#REF!+#REF!+#REF!</f>
        <v>#REF!</v>
      </c>
      <c r="E108" s="95" t="e">
        <f>#REF!+#REF!+#REF!+#REF!+#REF!+#REF!+#REF!+#REF!</f>
        <v>#REF!</v>
      </c>
      <c r="F108" s="95" t="e">
        <f>#REF!+#REF!+#REF!+#REF!+#REF!+#REF!+#REF!+#REF!</f>
        <v>#REF!</v>
      </c>
      <c r="G108" s="95" t="e">
        <f>#REF!+#REF!+#REF!+#REF!+#REF!+#REF!+#REF!+#REF!</f>
        <v>#REF!</v>
      </c>
      <c r="H108" s="95" t="e">
        <f>#REF!+#REF!+#REF!+#REF!+#REF!+#REF!+#REF!+#REF!</f>
        <v>#REF!</v>
      </c>
      <c r="I108" s="95" t="e">
        <f>#REF!+#REF!+#REF!+#REF!+#REF!+#REF!+#REF!+#REF!</f>
        <v>#REF!</v>
      </c>
      <c r="J108" s="95" t="e">
        <f>#REF!+#REF!+#REF!+#REF!+#REF!+#REF!+#REF!+#REF!</f>
        <v>#REF!</v>
      </c>
      <c r="K108" s="95" t="e">
        <f>#REF!+#REF!+#REF!+#REF!+#REF!+#REF!+#REF!+#REF!</f>
        <v>#REF!</v>
      </c>
      <c r="L108" s="95" t="e">
        <f>#REF!+#REF!+#REF!+#REF!+#REF!+#REF!+#REF!+#REF!</f>
        <v>#REF!</v>
      </c>
      <c r="M108" s="95" t="e">
        <f>#REF!+#REF!+#REF!+#REF!+#REF!+#REF!+#REF!+#REF!</f>
        <v>#REF!</v>
      </c>
      <c r="N108" s="95" t="e">
        <f>#REF!+#REF!+#REF!+#REF!+#REF!+#REF!+#REF!+#REF!</f>
        <v>#REF!</v>
      </c>
      <c r="O108" s="95" t="e">
        <f>#REF!+#REF!+#REF!+#REF!+#REF!+#REF!+#REF!+#REF!</f>
        <v>#REF!</v>
      </c>
    </row>
    <row r="109" spans="1:15" ht="15" thickBot="1">
      <c r="A109" s="77"/>
      <c r="B109" s="53" t="s">
        <v>111</v>
      </c>
      <c r="C109" s="139">
        <v>2640</v>
      </c>
      <c r="D109" s="141" t="e">
        <f>#REF!+#REF!+#REF!+#REF!+#REF!+#REF!+#REF!+#REF!</f>
        <v>#REF!</v>
      </c>
      <c r="E109" s="141" t="e">
        <f>#REF!+#REF!+#REF!+#REF!+#REF!+#REF!+#REF!+#REF!</f>
        <v>#REF!</v>
      </c>
      <c r="F109" s="141" t="e">
        <f>#REF!+#REF!+#REF!+#REF!+#REF!+#REF!+#REF!+#REF!</f>
        <v>#REF!</v>
      </c>
      <c r="G109" s="141" t="e">
        <f>#REF!+#REF!+#REF!+#REF!+#REF!+#REF!+#REF!+#REF!</f>
        <v>#REF!</v>
      </c>
      <c r="H109" s="141" t="e">
        <f>#REF!+#REF!+#REF!+#REF!+#REF!+#REF!+#REF!+#REF!</f>
        <v>#REF!</v>
      </c>
      <c r="I109" s="141" t="e">
        <f>#REF!+#REF!+#REF!+#REF!+#REF!+#REF!+#REF!+#REF!</f>
        <v>#REF!</v>
      </c>
      <c r="J109" s="141" t="e">
        <f>#REF!+#REF!+#REF!+#REF!+#REF!+#REF!+#REF!+#REF!</f>
        <v>#REF!</v>
      </c>
      <c r="K109" s="141" t="e">
        <f>#REF!+#REF!+#REF!+#REF!+#REF!+#REF!+#REF!+#REF!</f>
        <v>#REF!</v>
      </c>
      <c r="L109" s="141" t="e">
        <f>#REF!+#REF!+#REF!+#REF!+#REF!+#REF!+#REF!+#REF!</f>
        <v>#REF!</v>
      </c>
      <c r="M109" s="141" t="e">
        <f>#REF!+#REF!+#REF!+#REF!+#REF!+#REF!+#REF!+#REF!</f>
        <v>#REF!</v>
      </c>
      <c r="N109" s="141" t="e">
        <f>#REF!+#REF!+#REF!+#REF!+#REF!+#REF!+#REF!+#REF!</f>
        <v>#REF!</v>
      </c>
      <c r="O109" s="141" t="e">
        <f>#REF!+#REF!+#REF!+#REF!+#REF!+#REF!+#REF!+#REF!</f>
        <v>#REF!</v>
      </c>
    </row>
    <row r="110" spans="1:15" ht="15">
      <c r="A110" s="77"/>
      <c r="B110" s="51" t="s">
        <v>70</v>
      </c>
      <c r="C110" s="138">
        <v>1200</v>
      </c>
      <c r="D110" s="140" t="e">
        <f>#REF!+#REF!+#REF!+#REF!+#REF!+#REF!+#REF!+#REF!</f>
        <v>#REF!</v>
      </c>
      <c r="E110" s="140" t="e">
        <f>#REF!+#REF!+#REF!+#REF!+#REF!+#REF!+#REF!+#REF!</f>
        <v>#REF!</v>
      </c>
      <c r="F110" s="140" t="e">
        <f>#REF!+#REF!+#REF!+#REF!+#REF!+#REF!+#REF!+#REF!</f>
        <v>#REF!</v>
      </c>
      <c r="G110" s="140" t="e">
        <f>#REF!+#REF!+#REF!+#REF!+#REF!+#REF!+#REF!+#REF!</f>
        <v>#REF!</v>
      </c>
      <c r="H110" s="140" t="e">
        <f>#REF!+#REF!+#REF!+#REF!+#REF!+#REF!+#REF!+#REF!</f>
        <v>#REF!</v>
      </c>
      <c r="I110" s="140" t="e">
        <f>#REF!+#REF!+#REF!+#REF!+#REF!+#REF!+#REF!+#REF!</f>
        <v>#REF!</v>
      </c>
      <c r="J110" s="140" t="e">
        <f>#REF!+#REF!+#REF!+#REF!+#REF!+#REF!+#REF!+#REF!</f>
        <v>#REF!</v>
      </c>
      <c r="K110" s="140" t="e">
        <f>#REF!+#REF!+#REF!+#REF!+#REF!+#REF!+#REF!+#REF!</f>
        <v>#REF!</v>
      </c>
      <c r="L110" s="140" t="e">
        <f>#REF!+#REF!+#REF!+#REF!+#REF!+#REF!+#REF!+#REF!</f>
        <v>#REF!</v>
      </c>
      <c r="M110" s="140" t="e">
        <f>#REF!+#REF!+#REF!+#REF!+#REF!+#REF!+#REF!+#REF!</f>
        <v>#REF!</v>
      </c>
      <c r="N110" s="140" t="e">
        <f>#REF!+#REF!+#REF!+#REF!+#REF!+#REF!+#REF!+#REF!</f>
        <v>#REF!</v>
      </c>
      <c r="O110" s="140" t="e">
        <f>#REF!+#REF!+#REF!+#REF!+#REF!+#REF!+#REF!+#REF!</f>
        <v>#REF!</v>
      </c>
    </row>
    <row r="111" spans="1:15" ht="15">
      <c r="A111" s="77"/>
      <c r="B111" s="52" t="s">
        <v>71</v>
      </c>
      <c r="C111" s="94">
        <v>1680</v>
      </c>
      <c r="D111" s="95" t="e">
        <f>#REF!+#REF!+#REF!+#REF!+#REF!+#REF!+#REF!+#REF!</f>
        <v>#REF!</v>
      </c>
      <c r="E111" s="95" t="e">
        <f>#REF!+#REF!+#REF!+#REF!+#REF!+#REF!+#REF!+#REF!</f>
        <v>#REF!</v>
      </c>
      <c r="F111" s="95" t="e">
        <f>#REF!+#REF!+#REF!+#REF!+#REF!+#REF!+#REF!+#REF!</f>
        <v>#REF!</v>
      </c>
      <c r="G111" s="95" t="e">
        <f>#REF!+#REF!+#REF!+#REF!+#REF!+#REF!+#REF!+#REF!</f>
        <v>#REF!</v>
      </c>
      <c r="H111" s="95" t="e">
        <f>#REF!+#REF!+#REF!+#REF!+#REF!+#REF!+#REF!+#REF!</f>
        <v>#REF!</v>
      </c>
      <c r="I111" s="95" t="e">
        <f>#REF!+#REF!+#REF!+#REF!+#REF!+#REF!+#REF!+#REF!</f>
        <v>#REF!</v>
      </c>
      <c r="J111" s="95" t="e">
        <f>#REF!+#REF!+#REF!+#REF!+#REF!+#REF!+#REF!+#REF!</f>
        <v>#REF!</v>
      </c>
      <c r="K111" s="95" t="e">
        <f>#REF!+#REF!+#REF!+#REF!+#REF!+#REF!+#REF!+#REF!</f>
        <v>#REF!</v>
      </c>
      <c r="L111" s="95" t="e">
        <f>#REF!+#REF!+#REF!+#REF!+#REF!+#REF!+#REF!+#REF!</f>
        <v>#REF!</v>
      </c>
      <c r="M111" s="95" t="e">
        <f>#REF!+#REF!+#REF!+#REF!+#REF!+#REF!+#REF!+#REF!</f>
        <v>#REF!</v>
      </c>
      <c r="N111" s="95" t="e">
        <f>#REF!+#REF!+#REF!+#REF!+#REF!+#REF!+#REF!+#REF!</f>
        <v>#REF!</v>
      </c>
      <c r="O111" s="95" t="e">
        <f>#REF!+#REF!+#REF!+#REF!+#REF!+#REF!+#REF!+#REF!</f>
        <v>#REF!</v>
      </c>
    </row>
    <row r="112" spans="1:15" ht="15">
      <c r="A112" s="77"/>
      <c r="B112" s="52" t="s">
        <v>112</v>
      </c>
      <c r="C112" s="94">
        <v>2160</v>
      </c>
      <c r="D112" s="95" t="e">
        <f>#REF!+#REF!+#REF!+#REF!+#REF!+#REF!+#REF!+#REF!</f>
        <v>#REF!</v>
      </c>
      <c r="E112" s="95" t="e">
        <f>#REF!+#REF!+#REF!+#REF!+#REF!+#REF!+#REF!+#REF!</f>
        <v>#REF!</v>
      </c>
      <c r="F112" s="95" t="e">
        <f>#REF!+#REF!+#REF!+#REF!+#REF!+#REF!+#REF!+#REF!</f>
        <v>#REF!</v>
      </c>
      <c r="G112" s="95" t="e">
        <f>#REF!+#REF!+#REF!+#REF!+#REF!+#REF!+#REF!+#REF!</f>
        <v>#REF!</v>
      </c>
      <c r="H112" s="95" t="e">
        <f>#REF!+#REF!+#REF!+#REF!+#REF!+#REF!+#REF!+#REF!</f>
        <v>#REF!</v>
      </c>
      <c r="I112" s="95" t="e">
        <f>#REF!+#REF!+#REF!+#REF!+#REF!+#REF!+#REF!+#REF!</f>
        <v>#REF!</v>
      </c>
      <c r="J112" s="95" t="e">
        <f>#REF!+#REF!+#REF!+#REF!+#REF!+#REF!+#REF!+#REF!</f>
        <v>#REF!</v>
      </c>
      <c r="K112" s="95" t="e">
        <f>#REF!+#REF!+#REF!+#REF!+#REF!+#REF!+#REF!+#REF!</f>
        <v>#REF!</v>
      </c>
      <c r="L112" s="95" t="e">
        <f>#REF!+#REF!+#REF!+#REF!+#REF!+#REF!+#REF!+#REF!</f>
        <v>#REF!</v>
      </c>
      <c r="M112" s="95" t="e">
        <f>#REF!+#REF!+#REF!+#REF!+#REF!+#REF!+#REF!+#REF!</f>
        <v>#REF!</v>
      </c>
      <c r="N112" s="95" t="e">
        <f>#REF!+#REF!+#REF!+#REF!+#REF!+#REF!+#REF!+#REF!</f>
        <v>#REF!</v>
      </c>
      <c r="O112" s="95" t="e">
        <f>#REF!+#REF!+#REF!+#REF!+#REF!+#REF!+#REF!+#REF!</f>
        <v>#REF!</v>
      </c>
    </row>
    <row r="113" spans="1:15" ht="15" thickBot="1">
      <c r="A113" s="77"/>
      <c r="B113" s="53" t="s">
        <v>72</v>
      </c>
      <c r="C113" s="139">
        <v>2640</v>
      </c>
      <c r="D113" s="141" t="e">
        <f>#REF!+#REF!+#REF!+#REF!+#REF!+#REF!+#REF!+#REF!</f>
        <v>#REF!</v>
      </c>
      <c r="E113" s="141" t="e">
        <f>#REF!+#REF!+#REF!+#REF!+#REF!+#REF!+#REF!+#REF!</f>
        <v>#REF!</v>
      </c>
      <c r="F113" s="141" t="e">
        <f>#REF!+#REF!+#REF!+#REF!+#REF!+#REF!+#REF!+#REF!</f>
        <v>#REF!</v>
      </c>
      <c r="G113" s="141" t="e">
        <f>#REF!+#REF!+#REF!+#REF!+#REF!+#REF!+#REF!+#REF!</f>
        <v>#REF!</v>
      </c>
      <c r="H113" s="141" t="e">
        <f>#REF!+#REF!+#REF!+#REF!+#REF!+#REF!+#REF!+#REF!</f>
        <v>#REF!</v>
      </c>
      <c r="I113" s="141" t="e">
        <f>#REF!+#REF!+#REF!+#REF!+#REF!+#REF!+#REF!+#REF!</f>
        <v>#REF!</v>
      </c>
      <c r="J113" s="141" t="e">
        <f>#REF!+#REF!+#REF!+#REF!+#REF!+#REF!+#REF!+#REF!</f>
        <v>#REF!</v>
      </c>
      <c r="K113" s="141" t="e">
        <f>#REF!+#REF!+#REF!+#REF!+#REF!+#REF!+#REF!+#REF!</f>
        <v>#REF!</v>
      </c>
      <c r="L113" s="141" t="e">
        <f>#REF!+#REF!+#REF!+#REF!+#REF!+#REF!+#REF!+#REF!</f>
        <v>#REF!</v>
      </c>
      <c r="M113" s="141" t="e">
        <f>#REF!+#REF!+#REF!+#REF!+#REF!+#REF!+#REF!+#REF!</f>
        <v>#REF!</v>
      </c>
      <c r="N113" s="141" t="e">
        <f>#REF!+#REF!+#REF!+#REF!+#REF!+#REF!+#REF!+#REF!</f>
        <v>#REF!</v>
      </c>
      <c r="O113" s="141" t="e">
        <f>#REF!+#REF!+#REF!+#REF!+#REF!+#REF!+#REF!+#REF!</f>
        <v>#REF!</v>
      </c>
    </row>
    <row r="114" spans="1:15" ht="15">
      <c r="A114" s="77"/>
      <c r="B114" s="51" t="s">
        <v>74</v>
      </c>
      <c r="C114" s="138">
        <v>1200</v>
      </c>
      <c r="D114" s="140" t="e">
        <f>#REF!+#REF!+#REF!+#REF!+#REF!+#REF!+#REF!+#REF!</f>
        <v>#REF!</v>
      </c>
      <c r="E114" s="140" t="e">
        <f>#REF!+#REF!+#REF!+#REF!+#REF!+#REF!+#REF!+#REF!</f>
        <v>#REF!</v>
      </c>
      <c r="F114" s="140" t="e">
        <f>#REF!+#REF!+#REF!+#REF!+#REF!+#REF!+#REF!+#REF!</f>
        <v>#REF!</v>
      </c>
      <c r="G114" s="140" t="e">
        <f>#REF!+#REF!+#REF!+#REF!+#REF!+#REF!+#REF!+#REF!</f>
        <v>#REF!</v>
      </c>
      <c r="H114" s="140" t="e">
        <f>#REF!+#REF!+#REF!+#REF!+#REF!+#REF!+#REF!+#REF!</f>
        <v>#REF!</v>
      </c>
      <c r="I114" s="140" t="e">
        <f>#REF!+#REF!+#REF!+#REF!+#REF!+#REF!+#REF!+#REF!</f>
        <v>#REF!</v>
      </c>
      <c r="J114" s="140" t="e">
        <f>#REF!+#REF!+#REF!+#REF!+#REF!+#REF!+#REF!+#REF!</f>
        <v>#REF!</v>
      </c>
      <c r="K114" s="140" t="e">
        <f>#REF!+#REF!+#REF!+#REF!+#REF!+#REF!+#REF!+#REF!</f>
        <v>#REF!</v>
      </c>
      <c r="L114" s="140" t="e">
        <f>#REF!+#REF!+#REF!+#REF!+#REF!+#REF!+#REF!+#REF!</f>
        <v>#REF!</v>
      </c>
      <c r="M114" s="140" t="e">
        <f>#REF!+#REF!+#REF!+#REF!+#REF!+#REF!+#REF!+#REF!</f>
        <v>#REF!</v>
      </c>
      <c r="N114" s="140" t="e">
        <f>#REF!+#REF!+#REF!+#REF!+#REF!+#REF!+#REF!+#REF!</f>
        <v>#REF!</v>
      </c>
      <c r="O114" s="140" t="e">
        <f>#REF!+#REF!+#REF!+#REF!+#REF!+#REF!+#REF!+#REF!</f>
        <v>#REF!</v>
      </c>
    </row>
    <row r="115" spans="1:15" ht="15">
      <c r="A115" s="77"/>
      <c r="B115" s="52" t="s">
        <v>75</v>
      </c>
      <c r="C115" s="94">
        <v>1680</v>
      </c>
      <c r="D115" s="95" t="e">
        <f>#REF!+#REF!+#REF!+#REF!+#REF!+#REF!+#REF!+#REF!</f>
        <v>#REF!</v>
      </c>
      <c r="E115" s="95" t="e">
        <f>#REF!+#REF!+#REF!+#REF!+#REF!+#REF!+#REF!+#REF!</f>
        <v>#REF!</v>
      </c>
      <c r="F115" s="95" t="e">
        <f>#REF!+#REF!+#REF!+#REF!+#REF!+#REF!+#REF!+#REF!</f>
        <v>#REF!</v>
      </c>
      <c r="G115" s="95" t="e">
        <f>#REF!+#REF!+#REF!+#REF!+#REF!+#REF!+#REF!+#REF!</f>
        <v>#REF!</v>
      </c>
      <c r="H115" s="95" t="e">
        <f>#REF!+#REF!+#REF!+#REF!+#REF!+#REF!+#REF!+#REF!</f>
        <v>#REF!</v>
      </c>
      <c r="I115" s="95" t="e">
        <f>#REF!+#REF!+#REF!+#REF!+#REF!+#REF!+#REF!+#REF!</f>
        <v>#REF!</v>
      </c>
      <c r="J115" s="95" t="e">
        <f>#REF!+#REF!+#REF!+#REF!+#REF!+#REF!+#REF!+#REF!</f>
        <v>#REF!</v>
      </c>
      <c r="K115" s="95" t="e">
        <f>#REF!+#REF!+#REF!+#REF!+#REF!+#REF!+#REF!+#REF!</f>
        <v>#REF!</v>
      </c>
      <c r="L115" s="95" t="e">
        <f>#REF!+#REF!+#REF!+#REF!+#REF!+#REF!+#REF!+#REF!</f>
        <v>#REF!</v>
      </c>
      <c r="M115" s="95" t="e">
        <f>#REF!+#REF!+#REF!+#REF!+#REF!+#REF!+#REF!+#REF!</f>
        <v>#REF!</v>
      </c>
      <c r="N115" s="95" t="e">
        <f>#REF!+#REF!+#REF!+#REF!+#REF!+#REF!+#REF!+#REF!</f>
        <v>#REF!</v>
      </c>
      <c r="O115" s="95" t="e">
        <f>#REF!+#REF!+#REF!+#REF!+#REF!+#REF!+#REF!+#REF!</f>
        <v>#REF!</v>
      </c>
    </row>
    <row r="116" spans="1:15" ht="15">
      <c r="A116" s="77"/>
      <c r="B116" s="52" t="s">
        <v>113</v>
      </c>
      <c r="C116" s="94">
        <v>2160</v>
      </c>
      <c r="D116" s="95" t="e">
        <f>#REF!+#REF!+#REF!+#REF!+#REF!+#REF!+#REF!+#REF!</f>
        <v>#REF!</v>
      </c>
      <c r="E116" s="95" t="e">
        <f>#REF!+#REF!+#REF!+#REF!+#REF!+#REF!+#REF!+#REF!</f>
        <v>#REF!</v>
      </c>
      <c r="F116" s="95" t="e">
        <f>#REF!+#REF!+#REF!+#REF!+#REF!+#REF!+#REF!+#REF!</f>
        <v>#REF!</v>
      </c>
      <c r="G116" s="95" t="e">
        <f>#REF!+#REF!+#REF!+#REF!+#REF!+#REF!+#REF!+#REF!</f>
        <v>#REF!</v>
      </c>
      <c r="H116" s="95" t="e">
        <f>#REF!+#REF!+#REF!+#REF!+#REF!+#REF!+#REF!+#REF!</f>
        <v>#REF!</v>
      </c>
      <c r="I116" s="95" t="e">
        <f>#REF!+#REF!+#REF!+#REF!+#REF!+#REF!+#REF!+#REF!</f>
        <v>#REF!</v>
      </c>
      <c r="J116" s="95" t="e">
        <f>#REF!+#REF!+#REF!+#REF!+#REF!+#REF!+#REF!+#REF!</f>
        <v>#REF!</v>
      </c>
      <c r="K116" s="95" t="e">
        <f>#REF!+#REF!+#REF!+#REF!+#REF!+#REF!+#REF!+#REF!</f>
        <v>#REF!</v>
      </c>
      <c r="L116" s="95" t="e">
        <f>#REF!+#REF!+#REF!+#REF!+#REF!+#REF!+#REF!+#REF!</f>
        <v>#REF!</v>
      </c>
      <c r="M116" s="95" t="e">
        <f>#REF!+#REF!+#REF!+#REF!+#REF!+#REF!+#REF!+#REF!</f>
        <v>#REF!</v>
      </c>
      <c r="N116" s="95" t="e">
        <f>#REF!+#REF!+#REF!+#REF!+#REF!+#REF!+#REF!+#REF!</f>
        <v>#REF!</v>
      </c>
      <c r="O116" s="95" t="e">
        <f>#REF!+#REF!+#REF!+#REF!+#REF!+#REF!+#REF!+#REF!</f>
        <v>#REF!</v>
      </c>
    </row>
    <row r="117" spans="1:15" ht="15" thickBot="1">
      <c r="A117" s="77"/>
      <c r="B117" s="53" t="s">
        <v>76</v>
      </c>
      <c r="C117" s="139">
        <v>2640</v>
      </c>
      <c r="D117" s="141" t="e">
        <f>#REF!+#REF!+#REF!+#REF!+#REF!+#REF!+#REF!+#REF!</f>
        <v>#REF!</v>
      </c>
      <c r="E117" s="141" t="e">
        <f>#REF!+#REF!+#REF!+#REF!+#REF!+#REF!+#REF!+#REF!</f>
        <v>#REF!</v>
      </c>
      <c r="F117" s="141" t="e">
        <f>#REF!+#REF!+#REF!+#REF!+#REF!+#REF!+#REF!+#REF!</f>
        <v>#REF!</v>
      </c>
      <c r="G117" s="141" t="e">
        <f>#REF!+#REF!+#REF!+#REF!+#REF!+#REF!+#REF!+#REF!</f>
        <v>#REF!</v>
      </c>
      <c r="H117" s="141" t="e">
        <f>#REF!+#REF!+#REF!+#REF!+#REF!+#REF!+#REF!+#REF!</f>
        <v>#REF!</v>
      </c>
      <c r="I117" s="141" t="e">
        <f>#REF!+#REF!+#REF!+#REF!+#REF!+#REF!+#REF!+#REF!</f>
        <v>#REF!</v>
      </c>
      <c r="J117" s="141" t="e">
        <f>#REF!+#REF!+#REF!+#REF!+#REF!+#REF!+#REF!+#REF!</f>
        <v>#REF!</v>
      </c>
      <c r="K117" s="141" t="e">
        <f>#REF!+#REF!+#REF!+#REF!+#REF!+#REF!+#REF!+#REF!</f>
        <v>#REF!</v>
      </c>
      <c r="L117" s="141" t="e">
        <f>#REF!+#REF!+#REF!+#REF!+#REF!+#REF!+#REF!+#REF!</f>
        <v>#REF!</v>
      </c>
      <c r="M117" s="141" t="e">
        <f>#REF!+#REF!+#REF!+#REF!+#REF!+#REF!+#REF!+#REF!</f>
        <v>#REF!</v>
      </c>
      <c r="N117" s="141" t="e">
        <f>#REF!+#REF!+#REF!+#REF!+#REF!+#REF!+#REF!+#REF!</f>
        <v>#REF!</v>
      </c>
      <c r="O117" s="141" t="e">
        <f>#REF!+#REF!+#REF!+#REF!+#REF!+#REF!+#REF!+#REF!</f>
        <v>#REF!</v>
      </c>
    </row>
    <row r="118" spans="1:15" ht="15">
      <c r="A118" s="77"/>
      <c r="B118" s="21" t="s">
        <v>0</v>
      </c>
      <c r="C118" s="137"/>
      <c r="D118" s="142" t="e">
        <f>SUM(D106:D117)</f>
        <v>#REF!</v>
      </c>
      <c r="E118" s="142" t="e">
        <f aca="true" t="shared" si="34" ref="E118:O118">SUM(E106:E117)</f>
        <v>#REF!</v>
      </c>
      <c r="F118" s="143" t="e">
        <f t="shared" si="34"/>
        <v>#REF!</v>
      </c>
      <c r="G118" s="142" t="e">
        <f t="shared" si="34"/>
        <v>#REF!</v>
      </c>
      <c r="H118" s="142" t="e">
        <f t="shared" si="34"/>
        <v>#REF!</v>
      </c>
      <c r="I118" s="142" t="e">
        <f t="shared" si="34"/>
        <v>#REF!</v>
      </c>
      <c r="J118" s="142" t="e">
        <f t="shared" si="34"/>
        <v>#REF!</v>
      </c>
      <c r="K118" s="142" t="e">
        <f t="shared" si="34"/>
        <v>#REF!</v>
      </c>
      <c r="L118" s="142" t="e">
        <f t="shared" si="34"/>
        <v>#REF!</v>
      </c>
      <c r="M118" s="142" t="e">
        <f t="shared" si="34"/>
        <v>#REF!</v>
      </c>
      <c r="N118" s="142" t="e">
        <f t="shared" si="34"/>
        <v>#REF!</v>
      </c>
      <c r="O118" s="142" t="e">
        <f t="shared" si="34"/>
        <v>#REF!</v>
      </c>
    </row>
    <row r="119" spans="1:4" ht="15">
      <c r="A119" s="77"/>
      <c r="D119" s="92"/>
    </row>
    <row r="120" spans="1:4" ht="15">
      <c r="A120" s="77"/>
      <c r="B120" s="96" t="s">
        <v>100</v>
      </c>
      <c r="C120" s="88">
        <v>3000</v>
      </c>
      <c r="D120" s="92" t="e">
        <f>F118*C120</f>
        <v>#REF!</v>
      </c>
    </row>
    <row r="121" spans="1:4" ht="15">
      <c r="A121" s="77"/>
      <c r="B121" s="96" t="s">
        <v>101</v>
      </c>
      <c r="C121" s="97">
        <v>1200</v>
      </c>
      <c r="D121" s="92" t="e">
        <f>(F106+F110+F114)*C121</f>
        <v>#REF!</v>
      </c>
    </row>
    <row r="122" spans="1:4" ht="15">
      <c r="A122" s="77"/>
      <c r="B122" s="96" t="s">
        <v>102</v>
      </c>
      <c r="C122" s="97">
        <v>1680</v>
      </c>
      <c r="D122" s="92" t="e">
        <f>(F107+F112+F115)*C122</f>
        <v>#REF!</v>
      </c>
    </row>
    <row r="123" spans="1:4" ht="15">
      <c r="A123" s="77"/>
      <c r="B123" s="96" t="s">
        <v>103</v>
      </c>
      <c r="C123" s="97">
        <v>2640</v>
      </c>
      <c r="D123" s="92" t="e">
        <f>(F109+F113+F117)*C123</f>
        <v>#REF!</v>
      </c>
    </row>
    <row r="124" spans="1:4" ht="15" thickBot="1">
      <c r="A124" s="77"/>
      <c r="B124" s="3" t="s">
        <v>104</v>
      </c>
      <c r="D124" s="98" t="e">
        <f>SUM(D120:D123)</f>
        <v>#REF!</v>
      </c>
    </row>
    <row r="125" spans="1:4" ht="15" thickTop="1">
      <c r="A125" s="77"/>
      <c r="B125" s="3"/>
      <c r="D125" s="92"/>
    </row>
    <row r="126" spans="1:3" ht="15">
      <c r="A126" s="77"/>
      <c r="B126" s="31" t="s">
        <v>138</v>
      </c>
      <c r="C126" s="31" t="s">
        <v>139</v>
      </c>
    </row>
    <row r="127" spans="1:3" ht="15">
      <c r="A127" s="77"/>
      <c r="B127" s="196">
        <f>'Schwerpunktkita-Kalkulator'!D4</f>
        <v>0</v>
      </c>
      <c r="C127" s="31"/>
    </row>
    <row r="128" spans="1:11" ht="15" thickBot="1">
      <c r="A128" s="77"/>
      <c r="B128" s="93" t="s">
        <v>99</v>
      </c>
      <c r="C128" s="29"/>
      <c r="D128" s="30">
        <v>2020</v>
      </c>
      <c r="E128" s="30">
        <v>2021</v>
      </c>
      <c r="F128" s="30">
        <v>2022</v>
      </c>
      <c r="G128" s="30">
        <v>2023</v>
      </c>
      <c r="H128" s="30">
        <v>2024</v>
      </c>
      <c r="I128" s="30">
        <v>2025</v>
      </c>
      <c r="J128" s="30">
        <v>2026</v>
      </c>
      <c r="K128" s="30">
        <v>2027</v>
      </c>
    </row>
    <row r="129" spans="1:11" ht="15">
      <c r="A129" s="77"/>
      <c r="B129" s="51" t="s">
        <v>140</v>
      </c>
      <c r="C129" s="138"/>
      <c r="D129" s="197">
        <v>1659.74</v>
      </c>
      <c r="E129" s="197">
        <v>1692.29</v>
      </c>
      <c r="F129" s="197">
        <v>1724.83</v>
      </c>
      <c r="G129" s="197">
        <v>1757.38</v>
      </c>
      <c r="H129" s="197">
        <v>1789.92</v>
      </c>
      <c r="I129" s="197">
        <v>1822.46</v>
      </c>
      <c r="J129" s="220">
        <f>I129*1.02</f>
        <v>1858.9092</v>
      </c>
      <c r="K129" s="220">
        <f>J129*1.02</f>
        <v>1896.0873840000002</v>
      </c>
    </row>
    <row r="130" spans="1:4" ht="15">
      <c r="A130" s="77"/>
      <c r="D130" s="92"/>
    </row>
    <row r="131" spans="1:15" ht="15">
      <c r="A131" s="77"/>
      <c r="B131" s="25" t="s">
        <v>106</v>
      </c>
      <c r="C131" s="26" t="s">
        <v>29</v>
      </c>
      <c r="D131" s="26" t="s">
        <v>1</v>
      </c>
      <c r="E131" s="26" t="s">
        <v>2</v>
      </c>
      <c r="F131" s="26" t="s">
        <v>3</v>
      </c>
      <c r="G131" s="26" t="s">
        <v>4</v>
      </c>
      <c r="H131" s="26" t="s">
        <v>5</v>
      </c>
      <c r="I131" s="26" t="s">
        <v>6</v>
      </c>
      <c r="J131" s="26" t="s">
        <v>7</v>
      </c>
      <c r="K131" s="26" t="s">
        <v>8</v>
      </c>
      <c r="L131" s="26" t="s">
        <v>9</v>
      </c>
      <c r="M131" s="26" t="s">
        <v>10</v>
      </c>
      <c r="N131" s="26" t="s">
        <v>11</v>
      </c>
      <c r="O131" s="27" t="s">
        <v>12</v>
      </c>
    </row>
    <row r="132" spans="1:15" ht="15">
      <c r="A132" s="77"/>
      <c r="B132" s="101" t="s">
        <v>141</v>
      </c>
      <c r="C132" s="102" t="e">
        <f>SUM(D132:O132)</f>
        <v>#N/A</v>
      </c>
      <c r="D132" s="103" t="e">
        <f>(HLOOKUP($B$127,$D$128:$K$129,2))/12</f>
        <v>#N/A</v>
      </c>
      <c r="E132" s="103" t="e">
        <f aca="true" t="shared" si="35" ref="E132:O132">(HLOOKUP($B$127,$D$128:$K$129,2))/12</f>
        <v>#N/A</v>
      </c>
      <c r="F132" s="103" t="e">
        <f t="shared" si="35"/>
        <v>#N/A</v>
      </c>
      <c r="G132" s="103" t="e">
        <f t="shared" si="35"/>
        <v>#N/A</v>
      </c>
      <c r="H132" s="103" t="e">
        <f t="shared" si="35"/>
        <v>#N/A</v>
      </c>
      <c r="I132" s="103" t="e">
        <f t="shared" si="35"/>
        <v>#N/A</v>
      </c>
      <c r="J132" s="103" t="e">
        <f t="shared" si="35"/>
        <v>#N/A</v>
      </c>
      <c r="K132" s="103" t="e">
        <f t="shared" si="35"/>
        <v>#N/A</v>
      </c>
      <c r="L132" s="103" t="e">
        <f t="shared" si="35"/>
        <v>#N/A</v>
      </c>
      <c r="M132" s="103" t="e">
        <f t="shared" si="35"/>
        <v>#N/A</v>
      </c>
      <c r="N132" s="103" t="e">
        <f t="shared" si="35"/>
        <v>#N/A</v>
      </c>
      <c r="O132" s="103" t="e">
        <f t="shared" si="35"/>
        <v>#N/A</v>
      </c>
    </row>
    <row r="133" spans="1:15" ht="15">
      <c r="A133" s="77"/>
      <c r="B133" s="198"/>
      <c r="C133" s="199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1"/>
    </row>
    <row r="134" spans="1:15" ht="15">
      <c r="A134" s="77"/>
      <c r="B134" s="25" t="s">
        <v>106</v>
      </c>
      <c r="C134" s="26" t="s">
        <v>29</v>
      </c>
      <c r="D134" s="26" t="s">
        <v>1</v>
      </c>
      <c r="E134" s="26" t="s">
        <v>2</v>
      </c>
      <c r="F134" s="26" t="s">
        <v>3</v>
      </c>
      <c r="G134" s="26" t="s">
        <v>4</v>
      </c>
      <c r="H134" s="26" t="s">
        <v>5</v>
      </c>
      <c r="I134" s="26" t="s">
        <v>6</v>
      </c>
      <c r="J134" s="26" t="s">
        <v>7</v>
      </c>
      <c r="K134" s="26" t="s">
        <v>8</v>
      </c>
      <c r="L134" s="26" t="s">
        <v>9</v>
      </c>
      <c r="M134" s="26" t="s">
        <v>10</v>
      </c>
      <c r="N134" s="26" t="s">
        <v>11</v>
      </c>
      <c r="O134" s="27" t="s">
        <v>12</v>
      </c>
    </row>
    <row r="135" spans="1:15" ht="15">
      <c r="A135" s="77"/>
      <c r="B135" s="101" t="s">
        <v>141</v>
      </c>
      <c r="C135" s="102" t="e">
        <f>SUM(D135:O135)</f>
        <v>#N/A</v>
      </c>
      <c r="D135" s="103" t="e">
        <f aca="true" t="shared" si="36" ref="D135:O135">D132*SUM(D16:D18)</f>
        <v>#N/A</v>
      </c>
      <c r="E135" s="103" t="e">
        <f t="shared" si="36"/>
        <v>#N/A</v>
      </c>
      <c r="F135" s="103" t="e">
        <f t="shared" si="36"/>
        <v>#N/A</v>
      </c>
      <c r="G135" s="103" t="e">
        <f t="shared" si="36"/>
        <v>#N/A</v>
      </c>
      <c r="H135" s="103" t="e">
        <f t="shared" si="36"/>
        <v>#N/A</v>
      </c>
      <c r="I135" s="103" t="e">
        <f t="shared" si="36"/>
        <v>#N/A</v>
      </c>
      <c r="J135" s="103" t="e">
        <f t="shared" si="36"/>
        <v>#N/A</v>
      </c>
      <c r="K135" s="103" t="e">
        <f t="shared" si="36"/>
        <v>#N/A</v>
      </c>
      <c r="L135" s="103" t="e">
        <f t="shared" si="36"/>
        <v>#N/A</v>
      </c>
      <c r="M135" s="103" t="e">
        <f t="shared" si="36"/>
        <v>#N/A</v>
      </c>
      <c r="N135" s="103" t="e">
        <f t="shared" si="36"/>
        <v>#N/A</v>
      </c>
      <c r="O135" s="103" t="e">
        <f t="shared" si="36"/>
        <v>#N/A</v>
      </c>
    </row>
    <row r="136" spans="2:15" s="62" customFormat="1" ht="15">
      <c r="B136" s="64"/>
      <c r="C136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1:2" ht="25.8">
      <c r="A137" s="99"/>
      <c r="B137" s="100" t="s">
        <v>105</v>
      </c>
    </row>
    <row r="138" spans="1:3" ht="15">
      <c r="A138" s="99"/>
      <c r="B138" s="31" t="s">
        <v>120</v>
      </c>
      <c r="C138" s="184" t="e">
        <f>IF(#REF!="ja",Hilfstabellen!C180,0)</f>
        <v>#REF!</v>
      </c>
    </row>
    <row r="139" spans="1:3" ht="15">
      <c r="A139" s="99"/>
      <c r="B139" s="31" t="s">
        <v>135</v>
      </c>
      <c r="C139" s="184" t="e">
        <f>IF(#REF!="ja",Hilfstabellen!F196,0)</f>
        <v>#REF!</v>
      </c>
    </row>
    <row r="140" spans="1:3" ht="15">
      <c r="A140" s="99"/>
      <c r="B140" s="31" t="s">
        <v>125</v>
      </c>
      <c r="C140" s="184" t="e">
        <f>IF(#REF!="ja",Hilfstabellen!D208,0)</f>
        <v>#REF!</v>
      </c>
    </row>
    <row r="141" spans="1:3" ht="15">
      <c r="A141" s="99"/>
      <c r="B141" s="31" t="s">
        <v>126</v>
      </c>
      <c r="C141" s="184" t="e">
        <f>IF(#REF!="ja",Hilfstabellen!D257,0)</f>
        <v>#REF!</v>
      </c>
    </row>
    <row r="142" spans="1:3" ht="15">
      <c r="A142" s="99"/>
      <c r="B142" s="31" t="s">
        <v>137</v>
      </c>
      <c r="C142" s="184" t="e">
        <f>#REF!</f>
        <v>#REF!</v>
      </c>
    </row>
    <row r="143" spans="1:3" ht="15">
      <c r="A143" s="99"/>
      <c r="B143" s="31" t="s">
        <v>38</v>
      </c>
      <c r="C143" s="184" t="e">
        <f>#REF!</f>
        <v>#REF!</v>
      </c>
    </row>
    <row r="144" spans="1:3" ht="15">
      <c r="A144" s="99"/>
      <c r="B144" s="31" t="s">
        <v>39</v>
      </c>
      <c r="C144" s="184" t="e">
        <f>#REF!</f>
        <v>#REF!</v>
      </c>
    </row>
    <row r="145" spans="1:3" ht="15">
      <c r="A145" s="99"/>
      <c r="B145" s="31" t="s">
        <v>40</v>
      </c>
      <c r="C145" s="184" t="e">
        <f>#REF!</f>
        <v>#REF!</v>
      </c>
    </row>
    <row r="146" spans="1:3" ht="15" thickBot="1">
      <c r="A146" s="99"/>
      <c r="B146" s="31"/>
      <c r="C146" s="188" t="e">
        <f>SUM(C138:C145)</f>
        <v>#REF!</v>
      </c>
    </row>
    <row r="147" spans="1:3" ht="15" thickTop="1">
      <c r="A147" s="99"/>
      <c r="B147" s="9"/>
      <c r="C147" s="184"/>
    </row>
    <row r="148" spans="1:2" ht="15">
      <c r="A148" s="99"/>
      <c r="B148" s="116" t="s">
        <v>118</v>
      </c>
    </row>
    <row r="149" spans="1:2" ht="15">
      <c r="A149" s="99"/>
      <c r="B149" s="31" t="s">
        <v>120</v>
      </c>
    </row>
    <row r="150" spans="1:4" ht="43.8" thickBot="1">
      <c r="A150" s="99"/>
      <c r="B150" s="25" t="s">
        <v>116</v>
      </c>
      <c r="C150" s="26"/>
      <c r="D150" s="151" t="s">
        <v>117</v>
      </c>
    </row>
    <row r="151" spans="1:4" ht="15">
      <c r="A151" s="99"/>
      <c r="B151" s="51" t="s">
        <v>67</v>
      </c>
      <c r="C151" s="104"/>
      <c r="D151" s="167" t="e">
        <f>#REF!</f>
        <v>#REF!</v>
      </c>
    </row>
    <row r="152" spans="1:4" ht="15">
      <c r="A152" s="99"/>
      <c r="B152" s="52" t="s">
        <v>68</v>
      </c>
      <c r="C152" s="106"/>
      <c r="D152" s="168" t="e">
        <f>#REF!</f>
        <v>#REF!</v>
      </c>
    </row>
    <row r="153" spans="1:4" ht="15">
      <c r="A153" s="99"/>
      <c r="B153" s="52" t="s">
        <v>110</v>
      </c>
      <c r="C153" s="106"/>
      <c r="D153" s="168" t="e">
        <f>#REF!</f>
        <v>#REF!</v>
      </c>
    </row>
    <row r="154" spans="1:4" ht="15" thickBot="1">
      <c r="A154" s="99"/>
      <c r="B154" s="53" t="s">
        <v>111</v>
      </c>
      <c r="C154" s="108"/>
      <c r="D154" s="169" t="e">
        <f>#REF!</f>
        <v>#REF!</v>
      </c>
    </row>
    <row r="155" spans="1:4" ht="15">
      <c r="A155" s="99"/>
      <c r="B155" s="51" t="s">
        <v>70</v>
      </c>
      <c r="C155" s="104"/>
      <c r="D155" s="167" t="e">
        <f>#REF!</f>
        <v>#REF!</v>
      </c>
    </row>
    <row r="156" spans="1:4" ht="15">
      <c r="A156" s="99"/>
      <c r="B156" s="52" t="s">
        <v>71</v>
      </c>
      <c r="C156" s="106"/>
      <c r="D156" s="168" t="e">
        <f>#REF!</f>
        <v>#REF!</v>
      </c>
    </row>
    <row r="157" spans="1:4" ht="15">
      <c r="A157" s="99"/>
      <c r="B157" s="52" t="s">
        <v>112</v>
      </c>
      <c r="C157" s="106"/>
      <c r="D157" s="168" t="e">
        <f>#REF!</f>
        <v>#REF!</v>
      </c>
    </row>
    <row r="158" spans="1:4" ht="15" thickBot="1">
      <c r="A158" s="99"/>
      <c r="B158" s="53" t="s">
        <v>72</v>
      </c>
      <c r="C158" s="108"/>
      <c r="D158" s="169" t="e">
        <f>#REF!</f>
        <v>#REF!</v>
      </c>
    </row>
    <row r="159" spans="1:4" ht="15">
      <c r="A159" s="99"/>
      <c r="B159" s="51" t="s">
        <v>74</v>
      </c>
      <c r="C159" s="104"/>
      <c r="D159" s="167" t="e">
        <f>#REF!</f>
        <v>#REF!</v>
      </c>
    </row>
    <row r="160" spans="1:4" ht="15">
      <c r="A160" s="99"/>
      <c r="B160" s="52" t="s">
        <v>75</v>
      </c>
      <c r="C160" s="106"/>
      <c r="D160" s="168" t="e">
        <f>#REF!</f>
        <v>#REF!</v>
      </c>
    </row>
    <row r="161" spans="1:4" ht="15">
      <c r="A161" s="99"/>
      <c r="B161" s="52" t="s">
        <v>113</v>
      </c>
      <c r="C161" s="106"/>
      <c r="D161" s="168" t="e">
        <f>#REF!</f>
        <v>#REF!</v>
      </c>
    </row>
    <row r="162" spans="1:4" ht="15" thickBot="1">
      <c r="A162" s="99"/>
      <c r="B162" s="53" t="s">
        <v>76</v>
      </c>
      <c r="C162" s="108"/>
      <c r="D162" s="169" t="e">
        <f>#REF!</f>
        <v>#REF!</v>
      </c>
    </row>
    <row r="163" spans="1:2" ht="15">
      <c r="A163" s="99"/>
      <c r="B163" s="31"/>
    </row>
    <row r="164" spans="1:15" ht="15" thickBot="1">
      <c r="A164" s="99"/>
      <c r="B164" s="117" t="s">
        <v>134</v>
      </c>
      <c r="C164" s="118" t="s">
        <v>0</v>
      </c>
      <c r="D164" s="118" t="s">
        <v>1</v>
      </c>
      <c r="E164" s="118" t="s">
        <v>2</v>
      </c>
      <c r="F164" s="118" t="s">
        <v>3</v>
      </c>
      <c r="G164" s="118" t="s">
        <v>4</v>
      </c>
      <c r="H164" s="118" t="s">
        <v>5</v>
      </c>
      <c r="I164" s="118" t="s">
        <v>6</v>
      </c>
      <c r="J164" s="118" t="s">
        <v>7</v>
      </c>
      <c r="K164" s="118" t="s">
        <v>8</v>
      </c>
      <c r="L164" s="118" t="s">
        <v>9</v>
      </c>
      <c r="M164" s="118" t="s">
        <v>10</v>
      </c>
      <c r="N164" s="118" t="s">
        <v>11</v>
      </c>
      <c r="O164" s="118" t="s">
        <v>12</v>
      </c>
    </row>
    <row r="165" spans="1:15" ht="15">
      <c r="A165" s="99"/>
      <c r="B165" s="51" t="s">
        <v>67</v>
      </c>
      <c r="C165" s="125" t="e">
        <f>SUM(D165:O165)</f>
        <v>#REF!</v>
      </c>
      <c r="D165" s="120" t="e">
        <f aca="true" t="shared" si="37" ref="D165:O165">$D151*D10</f>
        <v>#REF!</v>
      </c>
      <c r="E165" s="120" t="e">
        <f t="shared" si="37"/>
        <v>#REF!</v>
      </c>
      <c r="F165" s="120" t="e">
        <f t="shared" si="37"/>
        <v>#REF!</v>
      </c>
      <c r="G165" s="120" t="e">
        <f t="shared" si="37"/>
        <v>#REF!</v>
      </c>
      <c r="H165" s="120" t="e">
        <f t="shared" si="37"/>
        <v>#REF!</v>
      </c>
      <c r="I165" s="120" t="e">
        <f t="shared" si="37"/>
        <v>#REF!</v>
      </c>
      <c r="J165" s="120" t="e">
        <f t="shared" si="37"/>
        <v>#REF!</v>
      </c>
      <c r="K165" s="120" t="e">
        <f t="shared" si="37"/>
        <v>#REF!</v>
      </c>
      <c r="L165" s="120" t="e">
        <f t="shared" si="37"/>
        <v>#REF!</v>
      </c>
      <c r="M165" s="120" t="e">
        <f t="shared" si="37"/>
        <v>#REF!</v>
      </c>
      <c r="N165" s="120" t="e">
        <f t="shared" si="37"/>
        <v>#REF!</v>
      </c>
      <c r="O165" s="120" t="e">
        <f t="shared" si="37"/>
        <v>#REF!</v>
      </c>
    </row>
    <row r="166" spans="1:15" ht="15">
      <c r="A166" s="99"/>
      <c r="B166" s="52" t="s">
        <v>68</v>
      </c>
      <c r="C166" s="121" t="e">
        <f>SUM(D166:O166)</f>
        <v>#REF!</v>
      </c>
      <c r="D166" s="120" t="e">
        <f aca="true" t="shared" si="38" ref="D166:O166">$D152*D11</f>
        <v>#REF!</v>
      </c>
      <c r="E166" s="120" t="e">
        <f t="shared" si="38"/>
        <v>#REF!</v>
      </c>
      <c r="F166" s="120" t="e">
        <f t="shared" si="38"/>
        <v>#REF!</v>
      </c>
      <c r="G166" s="120" t="e">
        <f t="shared" si="38"/>
        <v>#REF!</v>
      </c>
      <c r="H166" s="120" t="e">
        <f t="shared" si="38"/>
        <v>#REF!</v>
      </c>
      <c r="I166" s="120" t="e">
        <f t="shared" si="38"/>
        <v>#REF!</v>
      </c>
      <c r="J166" s="120" t="e">
        <f t="shared" si="38"/>
        <v>#REF!</v>
      </c>
      <c r="K166" s="120" t="e">
        <f t="shared" si="38"/>
        <v>#REF!</v>
      </c>
      <c r="L166" s="120" t="e">
        <f t="shared" si="38"/>
        <v>#REF!</v>
      </c>
      <c r="M166" s="120" t="e">
        <f t="shared" si="38"/>
        <v>#REF!</v>
      </c>
      <c r="N166" s="120" t="e">
        <f t="shared" si="38"/>
        <v>#REF!</v>
      </c>
      <c r="O166" s="120" t="e">
        <f t="shared" si="38"/>
        <v>#REF!</v>
      </c>
    </row>
    <row r="167" spans="1:15" ht="15">
      <c r="A167" s="99"/>
      <c r="B167" s="52" t="s">
        <v>110</v>
      </c>
      <c r="C167" s="122"/>
      <c r="D167" s="120" t="e">
        <f aca="true" t="shared" si="39" ref="D167:O167">$D153*D12</f>
        <v>#REF!</v>
      </c>
      <c r="E167" s="120" t="e">
        <f t="shared" si="39"/>
        <v>#REF!</v>
      </c>
      <c r="F167" s="120" t="e">
        <f t="shared" si="39"/>
        <v>#REF!</v>
      </c>
      <c r="G167" s="120" t="e">
        <f t="shared" si="39"/>
        <v>#REF!</v>
      </c>
      <c r="H167" s="120" t="e">
        <f t="shared" si="39"/>
        <v>#REF!</v>
      </c>
      <c r="I167" s="120" t="e">
        <f t="shared" si="39"/>
        <v>#REF!</v>
      </c>
      <c r="J167" s="120" t="e">
        <f t="shared" si="39"/>
        <v>#REF!</v>
      </c>
      <c r="K167" s="120" t="e">
        <f t="shared" si="39"/>
        <v>#REF!</v>
      </c>
      <c r="L167" s="120" t="e">
        <f t="shared" si="39"/>
        <v>#REF!</v>
      </c>
      <c r="M167" s="120" t="e">
        <f t="shared" si="39"/>
        <v>#REF!</v>
      </c>
      <c r="N167" s="120" t="e">
        <f t="shared" si="39"/>
        <v>#REF!</v>
      </c>
      <c r="O167" s="120" t="e">
        <f t="shared" si="39"/>
        <v>#REF!</v>
      </c>
    </row>
    <row r="168" spans="1:15" ht="15" thickBot="1">
      <c r="A168" s="99"/>
      <c r="B168" s="53" t="s">
        <v>111</v>
      </c>
      <c r="C168" s="122" t="e">
        <f>SUM(D168:O168)</f>
        <v>#REF!</v>
      </c>
      <c r="D168" s="120" t="e">
        <f aca="true" t="shared" si="40" ref="D168:O168">$D154*D13</f>
        <v>#REF!</v>
      </c>
      <c r="E168" s="120" t="e">
        <f t="shared" si="40"/>
        <v>#REF!</v>
      </c>
      <c r="F168" s="120" t="e">
        <f t="shared" si="40"/>
        <v>#REF!</v>
      </c>
      <c r="G168" s="120" t="e">
        <f t="shared" si="40"/>
        <v>#REF!</v>
      </c>
      <c r="H168" s="120" t="e">
        <f t="shared" si="40"/>
        <v>#REF!</v>
      </c>
      <c r="I168" s="120" t="e">
        <f t="shared" si="40"/>
        <v>#REF!</v>
      </c>
      <c r="J168" s="120" t="e">
        <f t="shared" si="40"/>
        <v>#REF!</v>
      </c>
      <c r="K168" s="120" t="e">
        <f t="shared" si="40"/>
        <v>#REF!</v>
      </c>
      <c r="L168" s="120" t="e">
        <f t="shared" si="40"/>
        <v>#REF!</v>
      </c>
      <c r="M168" s="120" t="e">
        <f t="shared" si="40"/>
        <v>#REF!</v>
      </c>
      <c r="N168" s="120" t="e">
        <f t="shared" si="40"/>
        <v>#REF!</v>
      </c>
      <c r="O168" s="120" t="e">
        <f t="shared" si="40"/>
        <v>#REF!</v>
      </c>
    </row>
    <row r="169" spans="1:15" ht="15" thickBot="1">
      <c r="A169" s="99"/>
      <c r="B169" s="189" t="s">
        <v>69</v>
      </c>
      <c r="C169" s="123" t="e">
        <f>SUM(C165:C168)</f>
        <v>#REF!</v>
      </c>
      <c r="D169" s="124" t="e">
        <f>SUM(D165:D168)</f>
        <v>#REF!</v>
      </c>
      <c r="E169" s="124" t="e">
        <f aca="true" t="shared" si="41" ref="E169:O169">SUM(E165:E168)</f>
        <v>#REF!</v>
      </c>
      <c r="F169" s="124" t="e">
        <f t="shared" si="41"/>
        <v>#REF!</v>
      </c>
      <c r="G169" s="124" t="e">
        <f t="shared" si="41"/>
        <v>#REF!</v>
      </c>
      <c r="H169" s="124" t="e">
        <f t="shared" si="41"/>
        <v>#REF!</v>
      </c>
      <c r="I169" s="124" t="e">
        <f t="shared" si="41"/>
        <v>#REF!</v>
      </c>
      <c r="J169" s="124" t="e">
        <f t="shared" si="41"/>
        <v>#REF!</v>
      </c>
      <c r="K169" s="124" t="e">
        <f t="shared" si="41"/>
        <v>#REF!</v>
      </c>
      <c r="L169" s="124" t="e">
        <f t="shared" si="41"/>
        <v>#REF!</v>
      </c>
      <c r="M169" s="124" t="e">
        <f t="shared" si="41"/>
        <v>#REF!</v>
      </c>
      <c r="N169" s="124" t="e">
        <f t="shared" si="41"/>
        <v>#REF!</v>
      </c>
      <c r="O169" s="124" t="e">
        <f t="shared" si="41"/>
        <v>#REF!</v>
      </c>
    </row>
    <row r="170" spans="1:15" ht="15">
      <c r="A170" s="99"/>
      <c r="B170" s="51" t="s">
        <v>70</v>
      </c>
      <c r="C170" s="125" t="e">
        <f>SUM(D170:O170)</f>
        <v>#REF!</v>
      </c>
      <c r="D170" s="120" t="e">
        <f aca="true" t="shared" si="42" ref="D170:O170">$D155*D15</f>
        <v>#REF!</v>
      </c>
      <c r="E170" s="120" t="e">
        <f t="shared" si="42"/>
        <v>#REF!</v>
      </c>
      <c r="F170" s="120" t="e">
        <f t="shared" si="42"/>
        <v>#REF!</v>
      </c>
      <c r="G170" s="120" t="e">
        <f t="shared" si="42"/>
        <v>#REF!</v>
      </c>
      <c r="H170" s="120" t="e">
        <f t="shared" si="42"/>
        <v>#REF!</v>
      </c>
      <c r="I170" s="120" t="e">
        <f t="shared" si="42"/>
        <v>#REF!</v>
      </c>
      <c r="J170" s="120" t="e">
        <f t="shared" si="42"/>
        <v>#REF!</v>
      </c>
      <c r="K170" s="120" t="e">
        <f t="shared" si="42"/>
        <v>#REF!</v>
      </c>
      <c r="L170" s="120" t="e">
        <f t="shared" si="42"/>
        <v>#REF!</v>
      </c>
      <c r="M170" s="120" t="e">
        <f t="shared" si="42"/>
        <v>#REF!</v>
      </c>
      <c r="N170" s="120" t="e">
        <f t="shared" si="42"/>
        <v>#REF!</v>
      </c>
      <c r="O170" s="120" t="e">
        <f t="shared" si="42"/>
        <v>#REF!</v>
      </c>
    </row>
    <row r="171" spans="1:15" ht="15">
      <c r="A171" s="99"/>
      <c r="B171" s="52" t="s">
        <v>71</v>
      </c>
      <c r="C171" s="121" t="e">
        <f>SUM(D171:O171)</f>
        <v>#REF!</v>
      </c>
      <c r="D171" s="120" t="e">
        <f aca="true" t="shared" si="43" ref="D171:O171">$D156*D16</f>
        <v>#REF!</v>
      </c>
      <c r="E171" s="120" t="e">
        <f t="shared" si="43"/>
        <v>#REF!</v>
      </c>
      <c r="F171" s="120" t="e">
        <f t="shared" si="43"/>
        <v>#REF!</v>
      </c>
      <c r="G171" s="120" t="e">
        <f t="shared" si="43"/>
        <v>#REF!</v>
      </c>
      <c r="H171" s="120" t="e">
        <f t="shared" si="43"/>
        <v>#REF!</v>
      </c>
      <c r="I171" s="120" t="e">
        <f t="shared" si="43"/>
        <v>#REF!</v>
      </c>
      <c r="J171" s="120" t="e">
        <f t="shared" si="43"/>
        <v>#REF!</v>
      </c>
      <c r="K171" s="120" t="e">
        <f t="shared" si="43"/>
        <v>#REF!</v>
      </c>
      <c r="L171" s="120" t="e">
        <f t="shared" si="43"/>
        <v>#REF!</v>
      </c>
      <c r="M171" s="120" t="e">
        <f t="shared" si="43"/>
        <v>#REF!</v>
      </c>
      <c r="N171" s="120" t="e">
        <f t="shared" si="43"/>
        <v>#REF!</v>
      </c>
      <c r="O171" s="120" t="e">
        <f t="shared" si="43"/>
        <v>#REF!</v>
      </c>
    </row>
    <row r="172" spans="1:15" ht="15">
      <c r="A172" s="99"/>
      <c r="B172" s="52" t="s">
        <v>112</v>
      </c>
      <c r="C172" s="122"/>
      <c r="D172" s="120" t="e">
        <f aca="true" t="shared" si="44" ref="D172:O172">$D157*D17</f>
        <v>#REF!</v>
      </c>
      <c r="E172" s="120" t="e">
        <f t="shared" si="44"/>
        <v>#REF!</v>
      </c>
      <c r="F172" s="120" t="e">
        <f t="shared" si="44"/>
        <v>#REF!</v>
      </c>
      <c r="G172" s="120" t="e">
        <f t="shared" si="44"/>
        <v>#REF!</v>
      </c>
      <c r="H172" s="120" t="e">
        <f t="shared" si="44"/>
        <v>#REF!</v>
      </c>
      <c r="I172" s="120" t="e">
        <f t="shared" si="44"/>
        <v>#REF!</v>
      </c>
      <c r="J172" s="120" t="e">
        <f t="shared" si="44"/>
        <v>#REF!</v>
      </c>
      <c r="K172" s="120" t="e">
        <f t="shared" si="44"/>
        <v>#REF!</v>
      </c>
      <c r="L172" s="120" t="e">
        <f t="shared" si="44"/>
        <v>#REF!</v>
      </c>
      <c r="M172" s="120" t="e">
        <f t="shared" si="44"/>
        <v>#REF!</v>
      </c>
      <c r="N172" s="120" t="e">
        <f t="shared" si="44"/>
        <v>#REF!</v>
      </c>
      <c r="O172" s="120" t="e">
        <f t="shared" si="44"/>
        <v>#REF!</v>
      </c>
    </row>
    <row r="173" spans="1:15" ht="15" thickBot="1">
      <c r="A173" s="99"/>
      <c r="B173" s="53" t="s">
        <v>72</v>
      </c>
      <c r="C173" s="122" t="e">
        <f>SUM(D173:O173)</f>
        <v>#REF!</v>
      </c>
      <c r="D173" s="120" t="e">
        <f aca="true" t="shared" si="45" ref="D173:O173">$D158*D18</f>
        <v>#REF!</v>
      </c>
      <c r="E173" s="120" t="e">
        <f t="shared" si="45"/>
        <v>#REF!</v>
      </c>
      <c r="F173" s="120" t="e">
        <f t="shared" si="45"/>
        <v>#REF!</v>
      </c>
      <c r="G173" s="120" t="e">
        <f t="shared" si="45"/>
        <v>#REF!</v>
      </c>
      <c r="H173" s="120" t="e">
        <f t="shared" si="45"/>
        <v>#REF!</v>
      </c>
      <c r="I173" s="120" t="e">
        <f t="shared" si="45"/>
        <v>#REF!</v>
      </c>
      <c r="J173" s="120" t="e">
        <f t="shared" si="45"/>
        <v>#REF!</v>
      </c>
      <c r="K173" s="120" t="e">
        <f t="shared" si="45"/>
        <v>#REF!</v>
      </c>
      <c r="L173" s="120" t="e">
        <f t="shared" si="45"/>
        <v>#REF!</v>
      </c>
      <c r="M173" s="120" t="e">
        <f t="shared" si="45"/>
        <v>#REF!</v>
      </c>
      <c r="N173" s="120" t="e">
        <f t="shared" si="45"/>
        <v>#REF!</v>
      </c>
      <c r="O173" s="120" t="e">
        <f t="shared" si="45"/>
        <v>#REF!</v>
      </c>
    </row>
    <row r="174" spans="1:15" ht="15" thickBot="1">
      <c r="A174" s="99"/>
      <c r="B174" s="189" t="s">
        <v>73</v>
      </c>
      <c r="C174" s="123" t="e">
        <f>SUM(C170:C173)</f>
        <v>#REF!</v>
      </c>
      <c r="D174" s="124" t="e">
        <f>SUM(D170:D173)</f>
        <v>#REF!</v>
      </c>
      <c r="E174" s="124" t="e">
        <f aca="true" t="shared" si="46" ref="E174:O174">SUM(E170:E173)</f>
        <v>#REF!</v>
      </c>
      <c r="F174" s="124" t="e">
        <f t="shared" si="46"/>
        <v>#REF!</v>
      </c>
      <c r="G174" s="124" t="e">
        <f t="shared" si="46"/>
        <v>#REF!</v>
      </c>
      <c r="H174" s="124" t="e">
        <f t="shared" si="46"/>
        <v>#REF!</v>
      </c>
      <c r="I174" s="124" t="e">
        <f t="shared" si="46"/>
        <v>#REF!</v>
      </c>
      <c r="J174" s="124" t="e">
        <f t="shared" si="46"/>
        <v>#REF!</v>
      </c>
      <c r="K174" s="124" t="e">
        <f t="shared" si="46"/>
        <v>#REF!</v>
      </c>
      <c r="L174" s="124" t="e">
        <f t="shared" si="46"/>
        <v>#REF!</v>
      </c>
      <c r="M174" s="124" t="e">
        <f t="shared" si="46"/>
        <v>#REF!</v>
      </c>
      <c r="N174" s="124" t="e">
        <f t="shared" si="46"/>
        <v>#REF!</v>
      </c>
      <c r="O174" s="124" t="e">
        <f t="shared" si="46"/>
        <v>#REF!</v>
      </c>
    </row>
    <row r="175" spans="1:15" ht="15">
      <c r="A175" s="99"/>
      <c r="B175" s="51" t="s">
        <v>74</v>
      </c>
      <c r="C175" s="119" t="e">
        <f>SUM(D175:O175)</f>
        <v>#REF!</v>
      </c>
      <c r="D175" s="120" t="e">
        <f aca="true" t="shared" si="47" ref="D175:O175">$D159*D20</f>
        <v>#REF!</v>
      </c>
      <c r="E175" s="120" t="e">
        <f t="shared" si="47"/>
        <v>#REF!</v>
      </c>
      <c r="F175" s="120" t="e">
        <f t="shared" si="47"/>
        <v>#REF!</v>
      </c>
      <c r="G175" s="120" t="e">
        <f t="shared" si="47"/>
        <v>#REF!</v>
      </c>
      <c r="H175" s="120" t="e">
        <f t="shared" si="47"/>
        <v>#REF!</v>
      </c>
      <c r="I175" s="120" t="e">
        <f t="shared" si="47"/>
        <v>#REF!</v>
      </c>
      <c r="J175" s="120" t="e">
        <f t="shared" si="47"/>
        <v>#REF!</v>
      </c>
      <c r="K175" s="120" t="e">
        <f t="shared" si="47"/>
        <v>#REF!</v>
      </c>
      <c r="L175" s="120" t="e">
        <f t="shared" si="47"/>
        <v>#REF!</v>
      </c>
      <c r="M175" s="120" t="e">
        <f t="shared" si="47"/>
        <v>#REF!</v>
      </c>
      <c r="N175" s="120" t="e">
        <f t="shared" si="47"/>
        <v>#REF!</v>
      </c>
      <c r="O175" s="120" t="e">
        <f t="shared" si="47"/>
        <v>#REF!</v>
      </c>
    </row>
    <row r="176" spans="1:15" ht="15">
      <c r="A176" s="99"/>
      <c r="B176" s="52" t="s">
        <v>75</v>
      </c>
      <c r="C176" s="121" t="e">
        <f>SUM(D176:O176)</f>
        <v>#REF!</v>
      </c>
      <c r="D176" s="120" t="e">
        <f aca="true" t="shared" si="48" ref="D176:O176">$D160*D21</f>
        <v>#REF!</v>
      </c>
      <c r="E176" s="120" t="e">
        <f t="shared" si="48"/>
        <v>#REF!</v>
      </c>
      <c r="F176" s="120" t="e">
        <f t="shared" si="48"/>
        <v>#REF!</v>
      </c>
      <c r="G176" s="120" t="e">
        <f t="shared" si="48"/>
        <v>#REF!</v>
      </c>
      <c r="H176" s="120" t="e">
        <f t="shared" si="48"/>
        <v>#REF!</v>
      </c>
      <c r="I176" s="120" t="e">
        <f t="shared" si="48"/>
        <v>#REF!</v>
      </c>
      <c r="J176" s="120" t="e">
        <f t="shared" si="48"/>
        <v>#REF!</v>
      </c>
      <c r="K176" s="120" t="e">
        <f t="shared" si="48"/>
        <v>#REF!</v>
      </c>
      <c r="L176" s="120" t="e">
        <f t="shared" si="48"/>
        <v>#REF!</v>
      </c>
      <c r="M176" s="120" t="e">
        <f t="shared" si="48"/>
        <v>#REF!</v>
      </c>
      <c r="N176" s="120" t="e">
        <f t="shared" si="48"/>
        <v>#REF!</v>
      </c>
      <c r="O176" s="120" t="e">
        <f t="shared" si="48"/>
        <v>#REF!</v>
      </c>
    </row>
    <row r="177" spans="1:15" ht="15">
      <c r="A177" s="99"/>
      <c r="B177" s="52" t="s">
        <v>113</v>
      </c>
      <c r="C177" s="121"/>
      <c r="D177" s="120" t="e">
        <f aca="true" t="shared" si="49" ref="D177:O177">$D161*D22</f>
        <v>#REF!</v>
      </c>
      <c r="E177" s="120" t="e">
        <f t="shared" si="49"/>
        <v>#REF!</v>
      </c>
      <c r="F177" s="120" t="e">
        <f t="shared" si="49"/>
        <v>#REF!</v>
      </c>
      <c r="G177" s="120" t="e">
        <f t="shared" si="49"/>
        <v>#REF!</v>
      </c>
      <c r="H177" s="120" t="e">
        <f t="shared" si="49"/>
        <v>#REF!</v>
      </c>
      <c r="I177" s="120" t="e">
        <f t="shared" si="49"/>
        <v>#REF!</v>
      </c>
      <c r="J177" s="120" t="e">
        <f t="shared" si="49"/>
        <v>#REF!</v>
      </c>
      <c r="K177" s="120" t="e">
        <f t="shared" si="49"/>
        <v>#REF!</v>
      </c>
      <c r="L177" s="120" t="e">
        <f t="shared" si="49"/>
        <v>#REF!</v>
      </c>
      <c r="M177" s="120" t="e">
        <f t="shared" si="49"/>
        <v>#REF!</v>
      </c>
      <c r="N177" s="120" t="e">
        <f t="shared" si="49"/>
        <v>#REF!</v>
      </c>
      <c r="O177" s="120" t="e">
        <f t="shared" si="49"/>
        <v>#REF!</v>
      </c>
    </row>
    <row r="178" spans="1:15" ht="15" thickBot="1">
      <c r="A178" s="99"/>
      <c r="B178" s="53" t="s">
        <v>76</v>
      </c>
      <c r="C178" s="121" t="e">
        <f>SUM(D178:O178)</f>
        <v>#REF!</v>
      </c>
      <c r="D178" s="120" t="e">
        <f aca="true" t="shared" si="50" ref="D178:O178">$D162*D23</f>
        <v>#REF!</v>
      </c>
      <c r="E178" s="120" t="e">
        <f t="shared" si="50"/>
        <v>#REF!</v>
      </c>
      <c r="F178" s="120" t="e">
        <f t="shared" si="50"/>
        <v>#REF!</v>
      </c>
      <c r="G178" s="120" t="e">
        <f t="shared" si="50"/>
        <v>#REF!</v>
      </c>
      <c r="H178" s="120" t="e">
        <f t="shared" si="50"/>
        <v>#REF!</v>
      </c>
      <c r="I178" s="120" t="e">
        <f t="shared" si="50"/>
        <v>#REF!</v>
      </c>
      <c r="J178" s="120" t="e">
        <f t="shared" si="50"/>
        <v>#REF!</v>
      </c>
      <c r="K178" s="120" t="e">
        <f t="shared" si="50"/>
        <v>#REF!</v>
      </c>
      <c r="L178" s="120" t="e">
        <f t="shared" si="50"/>
        <v>#REF!</v>
      </c>
      <c r="M178" s="120" t="e">
        <f t="shared" si="50"/>
        <v>#REF!</v>
      </c>
      <c r="N178" s="120" t="e">
        <f t="shared" si="50"/>
        <v>#REF!</v>
      </c>
      <c r="O178" s="120" t="e">
        <f t="shared" si="50"/>
        <v>#REF!</v>
      </c>
    </row>
    <row r="179" spans="1:15" ht="15" thickBot="1">
      <c r="A179" s="99"/>
      <c r="B179" s="189" t="s">
        <v>77</v>
      </c>
      <c r="C179" s="123" t="e">
        <f>SUM(C175:C178)</f>
        <v>#REF!</v>
      </c>
      <c r="D179" s="124" t="e">
        <f>SUM(D175:D178)</f>
        <v>#REF!</v>
      </c>
      <c r="E179" s="124" t="e">
        <f aca="true" t="shared" si="51" ref="E179:O179">SUM(E175:E178)</f>
        <v>#REF!</v>
      </c>
      <c r="F179" s="124" t="e">
        <f t="shared" si="51"/>
        <v>#REF!</v>
      </c>
      <c r="G179" s="124" t="e">
        <f t="shared" si="51"/>
        <v>#REF!</v>
      </c>
      <c r="H179" s="124" t="e">
        <f t="shared" si="51"/>
        <v>#REF!</v>
      </c>
      <c r="I179" s="124" t="e">
        <f t="shared" si="51"/>
        <v>#REF!</v>
      </c>
      <c r="J179" s="124" t="e">
        <f t="shared" si="51"/>
        <v>#REF!</v>
      </c>
      <c r="K179" s="124" t="e">
        <f t="shared" si="51"/>
        <v>#REF!</v>
      </c>
      <c r="L179" s="124" t="e">
        <f t="shared" si="51"/>
        <v>#REF!</v>
      </c>
      <c r="M179" s="124" t="e">
        <f t="shared" si="51"/>
        <v>#REF!</v>
      </c>
      <c r="N179" s="124" t="e">
        <f t="shared" si="51"/>
        <v>#REF!</v>
      </c>
      <c r="O179" s="124" t="e">
        <f t="shared" si="51"/>
        <v>#REF!</v>
      </c>
    </row>
    <row r="180" spans="1:15" ht="15" thickBot="1">
      <c r="A180" s="99"/>
      <c r="B180" s="3"/>
      <c r="C180" s="75" t="e">
        <f>SUM(C169+C174+C179)</f>
        <v>#REF!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2" ht="15" thickTop="1">
      <c r="A181" s="99"/>
      <c r="B181" s="31"/>
    </row>
    <row r="182" spans="1:2" ht="15">
      <c r="A182" s="99"/>
      <c r="B182" s="31" t="s">
        <v>135</v>
      </c>
    </row>
    <row r="183" spans="1:6" ht="43.8" thickBot="1">
      <c r="A183" s="99"/>
      <c r="B183" s="25" t="s">
        <v>116</v>
      </c>
      <c r="C183" s="151" t="s">
        <v>117</v>
      </c>
      <c r="D183" s="151" t="s">
        <v>121</v>
      </c>
      <c r="E183" s="151" t="s">
        <v>122</v>
      </c>
      <c r="F183" s="151" t="s">
        <v>123</v>
      </c>
    </row>
    <row r="184" spans="1:6" ht="15">
      <c r="A184" s="99"/>
      <c r="B184" s="51" t="s">
        <v>67</v>
      </c>
      <c r="C184" s="171" t="e">
        <f>#REF!</f>
        <v>#REF!</v>
      </c>
      <c r="D184" s="179" t="e">
        <f>#REF!</f>
        <v>#REF!</v>
      </c>
      <c r="E184" s="171" t="e">
        <f>C184*D184</f>
        <v>#REF!</v>
      </c>
      <c r="F184" s="172" t="e">
        <f>E184*12</f>
        <v>#REF!</v>
      </c>
    </row>
    <row r="185" spans="1:6" ht="15">
      <c r="A185" s="99"/>
      <c r="B185" s="52" t="s">
        <v>68</v>
      </c>
      <c r="C185" s="177" t="e">
        <f>#REF!</f>
        <v>#REF!</v>
      </c>
      <c r="D185" s="180" t="e">
        <f>#REF!</f>
        <v>#REF!</v>
      </c>
      <c r="E185" s="177" t="e">
        <f aca="true" t="shared" si="52" ref="E185:E195">C185*D185</f>
        <v>#REF!</v>
      </c>
      <c r="F185" s="174" t="e">
        <f aca="true" t="shared" si="53" ref="F185:F195">E185*12</f>
        <v>#REF!</v>
      </c>
    </row>
    <row r="186" spans="1:6" ht="15">
      <c r="A186" s="99"/>
      <c r="B186" s="52" t="s">
        <v>110</v>
      </c>
      <c r="C186" s="177" t="e">
        <f>#REF!</f>
        <v>#REF!</v>
      </c>
      <c r="D186" s="180" t="e">
        <f>#REF!</f>
        <v>#REF!</v>
      </c>
      <c r="E186" s="177" t="e">
        <f t="shared" si="52"/>
        <v>#REF!</v>
      </c>
      <c r="F186" s="174" t="e">
        <f t="shared" si="53"/>
        <v>#REF!</v>
      </c>
    </row>
    <row r="187" spans="1:6" ht="15" thickBot="1">
      <c r="A187" s="99"/>
      <c r="B187" s="53" t="s">
        <v>111</v>
      </c>
      <c r="C187" s="178" t="e">
        <f>#REF!</f>
        <v>#REF!</v>
      </c>
      <c r="D187" s="181" t="e">
        <f>#REF!</f>
        <v>#REF!</v>
      </c>
      <c r="E187" s="178" t="e">
        <f t="shared" si="52"/>
        <v>#REF!</v>
      </c>
      <c r="F187" s="176" t="e">
        <f t="shared" si="53"/>
        <v>#REF!</v>
      </c>
    </row>
    <row r="188" spans="1:6" ht="15">
      <c r="A188" s="99"/>
      <c r="B188" s="51" t="s">
        <v>70</v>
      </c>
      <c r="C188" s="171" t="e">
        <f>#REF!</f>
        <v>#REF!</v>
      </c>
      <c r="D188" s="179" t="e">
        <f>#REF!</f>
        <v>#REF!</v>
      </c>
      <c r="E188" s="171" t="e">
        <f t="shared" si="52"/>
        <v>#REF!</v>
      </c>
      <c r="F188" s="172" t="e">
        <f t="shared" si="53"/>
        <v>#REF!</v>
      </c>
    </row>
    <row r="189" spans="1:6" ht="15">
      <c r="A189" s="99"/>
      <c r="B189" s="52" t="s">
        <v>71</v>
      </c>
      <c r="C189" s="177" t="e">
        <f>#REF!</f>
        <v>#REF!</v>
      </c>
      <c r="D189" s="180" t="e">
        <f>#REF!</f>
        <v>#REF!</v>
      </c>
      <c r="E189" s="177" t="e">
        <f t="shared" si="52"/>
        <v>#REF!</v>
      </c>
      <c r="F189" s="174" t="e">
        <f t="shared" si="53"/>
        <v>#REF!</v>
      </c>
    </row>
    <row r="190" spans="1:6" ht="15">
      <c r="A190" s="99"/>
      <c r="B190" s="52" t="s">
        <v>112</v>
      </c>
      <c r="C190" s="177" t="e">
        <f>#REF!</f>
        <v>#REF!</v>
      </c>
      <c r="D190" s="180" t="e">
        <f>#REF!</f>
        <v>#REF!</v>
      </c>
      <c r="E190" s="177" t="e">
        <f t="shared" si="52"/>
        <v>#REF!</v>
      </c>
      <c r="F190" s="174" t="e">
        <f t="shared" si="53"/>
        <v>#REF!</v>
      </c>
    </row>
    <row r="191" spans="1:6" ht="15" thickBot="1">
      <c r="A191" s="99"/>
      <c r="B191" s="53" t="s">
        <v>72</v>
      </c>
      <c r="C191" s="178" t="e">
        <f>#REF!</f>
        <v>#REF!</v>
      </c>
      <c r="D191" s="181" t="e">
        <f>#REF!</f>
        <v>#REF!</v>
      </c>
      <c r="E191" s="178" t="e">
        <f t="shared" si="52"/>
        <v>#REF!</v>
      </c>
      <c r="F191" s="176" t="e">
        <f t="shared" si="53"/>
        <v>#REF!</v>
      </c>
    </row>
    <row r="192" spans="1:6" ht="15">
      <c r="A192" s="99"/>
      <c r="B192" s="51" t="s">
        <v>74</v>
      </c>
      <c r="C192" s="171" t="e">
        <f>#REF!</f>
        <v>#REF!</v>
      </c>
      <c r="D192" s="179" t="e">
        <f>#REF!</f>
        <v>#REF!</v>
      </c>
      <c r="E192" s="171" t="e">
        <f t="shared" si="52"/>
        <v>#REF!</v>
      </c>
      <c r="F192" s="172" t="e">
        <f t="shared" si="53"/>
        <v>#REF!</v>
      </c>
    </row>
    <row r="193" spans="1:6" ht="15">
      <c r="A193" s="99"/>
      <c r="B193" s="52" t="s">
        <v>75</v>
      </c>
      <c r="C193" s="177" t="e">
        <f>#REF!</f>
        <v>#REF!</v>
      </c>
      <c r="D193" s="180" t="e">
        <f>#REF!</f>
        <v>#REF!</v>
      </c>
      <c r="E193" s="177" t="e">
        <f t="shared" si="52"/>
        <v>#REF!</v>
      </c>
      <c r="F193" s="174" t="e">
        <f t="shared" si="53"/>
        <v>#REF!</v>
      </c>
    </row>
    <row r="194" spans="1:6" ht="15">
      <c r="A194" s="99"/>
      <c r="B194" s="52" t="s">
        <v>113</v>
      </c>
      <c r="C194" s="177" t="e">
        <f>#REF!</f>
        <v>#REF!</v>
      </c>
      <c r="D194" s="180" t="e">
        <f>#REF!</f>
        <v>#REF!</v>
      </c>
      <c r="E194" s="177" t="e">
        <f t="shared" si="52"/>
        <v>#REF!</v>
      </c>
      <c r="F194" s="174" t="e">
        <f t="shared" si="53"/>
        <v>#REF!</v>
      </c>
    </row>
    <row r="195" spans="1:6" ht="15" thickBot="1">
      <c r="A195" s="99"/>
      <c r="B195" s="53" t="s">
        <v>76</v>
      </c>
      <c r="C195" s="178" t="e">
        <f>#REF!</f>
        <v>#REF!</v>
      </c>
      <c r="D195" s="181" t="e">
        <f>#REF!</f>
        <v>#REF!</v>
      </c>
      <c r="E195" s="178" t="e">
        <f t="shared" si="52"/>
        <v>#REF!</v>
      </c>
      <c r="F195" s="176" t="e">
        <f t="shared" si="53"/>
        <v>#REF!</v>
      </c>
    </row>
    <row r="196" spans="1:6" ht="15" thickBot="1">
      <c r="A196" s="99"/>
      <c r="B196" s="31"/>
      <c r="E196" s="183" t="s">
        <v>124</v>
      </c>
      <c r="F196" s="182" t="e">
        <f>SUM(F184:F195)</f>
        <v>#REF!</v>
      </c>
    </row>
    <row r="197" spans="1:6" ht="15" thickTop="1">
      <c r="A197" s="99"/>
      <c r="B197" s="31"/>
      <c r="E197" s="183"/>
      <c r="F197" s="184"/>
    </row>
    <row r="198" spans="1:6" ht="15">
      <c r="A198" s="99"/>
      <c r="B198" s="31" t="s">
        <v>125</v>
      </c>
      <c r="E198" s="183"/>
      <c r="F198" s="184"/>
    </row>
    <row r="199" spans="1:4" ht="43.8" thickBot="1">
      <c r="A199" s="99"/>
      <c r="B199" s="25" t="s">
        <v>116</v>
      </c>
      <c r="C199" s="151" t="s">
        <v>117</v>
      </c>
      <c r="D199" s="151" t="s">
        <v>123</v>
      </c>
    </row>
    <row r="200" spans="1:4" ht="15">
      <c r="A200" s="99"/>
      <c r="B200" s="185" t="e">
        <f>#REF!</f>
        <v>#REF!</v>
      </c>
      <c r="C200" s="105" t="e">
        <f>#REF!</f>
        <v>#REF!</v>
      </c>
      <c r="D200" s="170" t="e">
        <f>C200*12</f>
        <v>#REF!</v>
      </c>
    </row>
    <row r="201" spans="1:4" ht="15">
      <c r="A201" s="99"/>
      <c r="B201" s="186" t="e">
        <f>#REF!</f>
        <v>#REF!</v>
      </c>
      <c r="C201" s="107" t="e">
        <f>#REF!</f>
        <v>#REF!</v>
      </c>
      <c r="D201" s="173" t="e">
        <f aca="true" t="shared" si="54" ref="D201:D207">C201*12</f>
        <v>#REF!</v>
      </c>
    </row>
    <row r="202" spans="1:4" ht="15">
      <c r="A202" s="99"/>
      <c r="B202" s="186" t="e">
        <f>#REF!</f>
        <v>#REF!</v>
      </c>
      <c r="C202" s="107" t="e">
        <f>#REF!</f>
        <v>#REF!</v>
      </c>
      <c r="D202" s="173" t="e">
        <f t="shared" si="54"/>
        <v>#REF!</v>
      </c>
    </row>
    <row r="203" spans="1:4" ht="15">
      <c r="A203" s="99"/>
      <c r="B203" s="186" t="e">
        <f>#REF!</f>
        <v>#REF!</v>
      </c>
      <c r="C203" s="107" t="e">
        <f>#REF!</f>
        <v>#REF!</v>
      </c>
      <c r="D203" s="173" t="e">
        <f t="shared" si="54"/>
        <v>#REF!</v>
      </c>
    </row>
    <row r="204" spans="1:4" ht="15">
      <c r="A204" s="99"/>
      <c r="B204" s="186" t="e">
        <f>#REF!</f>
        <v>#REF!</v>
      </c>
      <c r="C204" s="107" t="e">
        <f>#REF!</f>
        <v>#REF!</v>
      </c>
      <c r="D204" s="173" t="e">
        <f t="shared" si="54"/>
        <v>#REF!</v>
      </c>
    </row>
    <row r="205" spans="1:4" ht="15">
      <c r="A205" s="99"/>
      <c r="B205" s="186" t="e">
        <f>#REF!</f>
        <v>#REF!</v>
      </c>
      <c r="C205" s="107" t="e">
        <f>#REF!</f>
        <v>#REF!</v>
      </c>
      <c r="D205" s="173" t="e">
        <f t="shared" si="54"/>
        <v>#REF!</v>
      </c>
    </row>
    <row r="206" spans="1:4" ht="15">
      <c r="A206" s="99"/>
      <c r="B206" s="186" t="e">
        <f>#REF!</f>
        <v>#REF!</v>
      </c>
      <c r="C206" s="107" t="e">
        <f>#REF!</f>
        <v>#REF!</v>
      </c>
      <c r="D206" s="173" t="e">
        <f t="shared" si="54"/>
        <v>#REF!</v>
      </c>
    </row>
    <row r="207" spans="1:4" ht="15" thickBot="1">
      <c r="A207" s="99"/>
      <c r="B207" s="187" t="e">
        <f>#REF!</f>
        <v>#REF!</v>
      </c>
      <c r="C207" s="109" t="e">
        <f>#REF!</f>
        <v>#REF!</v>
      </c>
      <c r="D207" s="175" t="e">
        <f t="shared" si="54"/>
        <v>#REF!</v>
      </c>
    </row>
    <row r="208" spans="1:4" ht="15" thickBot="1">
      <c r="A208" s="99"/>
      <c r="B208" s="31"/>
      <c r="C208" s="183" t="s">
        <v>124</v>
      </c>
      <c r="D208" s="182" t="e">
        <f>SUM(D200:D207)</f>
        <v>#REF!</v>
      </c>
    </row>
    <row r="209" spans="1:7" ht="15" thickTop="1">
      <c r="A209" s="99"/>
      <c r="B209" s="31"/>
      <c r="F209" s="183"/>
      <c r="G209" s="184"/>
    </row>
    <row r="210" spans="1:7" ht="15">
      <c r="A210" s="99"/>
      <c r="B210" s="31" t="s">
        <v>126</v>
      </c>
      <c r="F210" s="183"/>
      <c r="G210" s="184"/>
    </row>
    <row r="211" spans="1:15" ht="15">
      <c r="A211" s="99"/>
      <c r="B211" s="25" t="s">
        <v>106</v>
      </c>
      <c r="C211" s="26" t="s">
        <v>29</v>
      </c>
      <c r="D211" s="26" t="s">
        <v>1</v>
      </c>
      <c r="E211" s="26" t="s">
        <v>2</v>
      </c>
      <c r="F211" s="26" t="s">
        <v>3</v>
      </c>
      <c r="G211" s="26" t="s">
        <v>4</v>
      </c>
      <c r="H211" s="26" t="s">
        <v>5</v>
      </c>
      <c r="I211" s="26" t="s">
        <v>6</v>
      </c>
      <c r="J211" s="26" t="s">
        <v>7</v>
      </c>
      <c r="K211" s="26" t="s">
        <v>8</v>
      </c>
      <c r="L211" s="26" t="s">
        <v>9</v>
      </c>
      <c r="M211" s="26" t="s">
        <v>10</v>
      </c>
      <c r="N211" s="26" t="s">
        <v>11</v>
      </c>
      <c r="O211" s="27" t="s">
        <v>12</v>
      </c>
    </row>
    <row r="212" spans="1:15" ht="15">
      <c r="A212" s="99"/>
      <c r="B212" s="101" t="s">
        <v>107</v>
      </c>
      <c r="C212" s="102" t="e">
        <f>SUM(D212:O212)</f>
        <v>#REF!</v>
      </c>
      <c r="D212" s="103" t="e">
        <f aca="true" t="shared" si="55" ref="D212:O212">D234+D239+D244</f>
        <v>#REF!</v>
      </c>
      <c r="E212" s="103" t="e">
        <f t="shared" si="55"/>
        <v>#REF!</v>
      </c>
      <c r="F212" s="103" t="e">
        <f t="shared" si="55"/>
        <v>#REF!</v>
      </c>
      <c r="G212" s="103" t="e">
        <f t="shared" si="55"/>
        <v>#REF!</v>
      </c>
      <c r="H212" s="103" t="e">
        <f t="shared" si="55"/>
        <v>#REF!</v>
      </c>
      <c r="I212" s="103" t="e">
        <f t="shared" si="55"/>
        <v>#REF!</v>
      </c>
      <c r="J212" s="103" t="e">
        <f t="shared" si="55"/>
        <v>#REF!</v>
      </c>
      <c r="K212" s="103" t="e">
        <f t="shared" si="55"/>
        <v>#REF!</v>
      </c>
      <c r="L212" s="103" t="e">
        <f t="shared" si="55"/>
        <v>#REF!</v>
      </c>
      <c r="M212" s="103" t="e">
        <f t="shared" si="55"/>
        <v>#REF!</v>
      </c>
      <c r="N212" s="103" t="e">
        <f t="shared" si="55"/>
        <v>#REF!</v>
      </c>
      <c r="O212" s="103" t="e">
        <f t="shared" si="55"/>
        <v>#REF!</v>
      </c>
    </row>
    <row r="213" ht="15">
      <c r="A213" s="99"/>
    </row>
    <row r="214" spans="1:4" ht="43.8" customHeight="1" thickBot="1">
      <c r="A214" s="265" t="s">
        <v>108</v>
      </c>
      <c r="B214" s="25" t="s">
        <v>116</v>
      </c>
      <c r="C214" s="26"/>
      <c r="D214" s="151" t="s">
        <v>117</v>
      </c>
    </row>
    <row r="215" spans="1:4" ht="15">
      <c r="A215" s="265"/>
      <c r="B215" s="51" t="s">
        <v>67</v>
      </c>
      <c r="C215" s="104"/>
      <c r="D215" s="105" t="e">
        <f>#REF!</f>
        <v>#REF!</v>
      </c>
    </row>
    <row r="216" spans="1:4" ht="15">
      <c r="A216" s="265"/>
      <c r="B216" s="52" t="s">
        <v>68</v>
      </c>
      <c r="C216" s="106"/>
      <c r="D216" s="107" t="e">
        <f>#REF!</f>
        <v>#REF!</v>
      </c>
    </row>
    <row r="217" spans="1:4" ht="15">
      <c r="A217" s="265"/>
      <c r="B217" s="52" t="s">
        <v>110</v>
      </c>
      <c r="C217" s="131"/>
      <c r="D217" s="107" t="e">
        <f>#REF!</f>
        <v>#REF!</v>
      </c>
    </row>
    <row r="218" spans="1:4" ht="15" thickBot="1">
      <c r="A218" s="265"/>
      <c r="B218" s="53" t="s">
        <v>111</v>
      </c>
      <c r="C218" s="108"/>
      <c r="D218" s="109" t="e">
        <f>#REF!</f>
        <v>#REF!</v>
      </c>
    </row>
    <row r="219" spans="1:4" ht="15">
      <c r="A219" s="265"/>
      <c r="B219" s="51" t="s">
        <v>70</v>
      </c>
      <c r="C219" s="104"/>
      <c r="D219" s="105" t="e">
        <f>#REF!</f>
        <v>#REF!</v>
      </c>
    </row>
    <row r="220" spans="1:4" ht="15">
      <c r="A220" s="265"/>
      <c r="B220" s="52" t="s">
        <v>71</v>
      </c>
      <c r="C220" s="106"/>
      <c r="D220" s="107" t="e">
        <f>#REF!</f>
        <v>#REF!</v>
      </c>
    </row>
    <row r="221" spans="1:4" ht="15">
      <c r="A221" s="265"/>
      <c r="B221" s="52" t="s">
        <v>112</v>
      </c>
      <c r="C221" s="131"/>
      <c r="D221" s="107" t="e">
        <f>#REF!</f>
        <v>#REF!</v>
      </c>
    </row>
    <row r="222" spans="1:10" ht="15" thickBot="1">
      <c r="A222" s="265"/>
      <c r="B222" s="53" t="s">
        <v>72</v>
      </c>
      <c r="C222" s="108"/>
      <c r="D222" s="109" t="e">
        <f>#REF!</f>
        <v>#REF!</v>
      </c>
      <c r="J222" s="110"/>
    </row>
    <row r="223" spans="1:10" ht="15">
      <c r="A223" s="265"/>
      <c r="B223" s="51" t="s">
        <v>74</v>
      </c>
      <c r="C223" s="111"/>
      <c r="D223" s="105" t="e">
        <f>#REF!</f>
        <v>#REF!</v>
      </c>
      <c r="J223" s="112"/>
    </row>
    <row r="224" spans="1:10" ht="15">
      <c r="A224" s="265"/>
      <c r="B224" s="52" t="s">
        <v>75</v>
      </c>
      <c r="C224" s="111"/>
      <c r="D224" s="107" t="e">
        <f>#REF!</f>
        <v>#REF!</v>
      </c>
      <c r="J224" s="110"/>
    </row>
    <row r="225" spans="1:10" ht="15">
      <c r="A225" s="265"/>
      <c r="B225" s="52" t="s">
        <v>113</v>
      </c>
      <c r="C225" s="111"/>
      <c r="D225" s="107" t="e">
        <f>#REF!</f>
        <v>#REF!</v>
      </c>
      <c r="J225" s="110"/>
    </row>
    <row r="226" spans="1:10" ht="15" thickBot="1">
      <c r="A226" s="265"/>
      <c r="B226" s="53" t="s">
        <v>76</v>
      </c>
      <c r="C226" s="111"/>
      <c r="D226" s="107" t="e">
        <f>#REF!</f>
        <v>#REF!</v>
      </c>
      <c r="J226" s="110"/>
    </row>
    <row r="227" spans="1:19" ht="15">
      <c r="A227" s="113"/>
      <c r="B227" s="114"/>
      <c r="C227" s="114"/>
      <c r="D227" s="114"/>
      <c r="E227" s="115"/>
      <c r="F227" s="115"/>
      <c r="G227" s="115"/>
      <c r="H227" s="115"/>
      <c r="I227" s="115"/>
      <c r="J227" s="115"/>
      <c r="K227" s="115"/>
      <c r="L227" s="115"/>
      <c r="M227" s="115"/>
      <c r="N227" s="62"/>
      <c r="O227" s="62"/>
      <c r="P227" s="62"/>
      <c r="Q227" s="62"/>
      <c r="R227" s="62"/>
      <c r="S227" s="110"/>
    </row>
    <row r="228" spans="1:19" ht="15">
      <c r="A228" s="113"/>
      <c r="B228" s="116" t="s">
        <v>118</v>
      </c>
      <c r="C228" s="114"/>
      <c r="D228" s="114"/>
      <c r="E228" s="115"/>
      <c r="F228" s="115"/>
      <c r="G228" s="115"/>
      <c r="H228" s="115"/>
      <c r="I228" s="115"/>
      <c r="J228" s="115"/>
      <c r="K228" s="115"/>
      <c r="L228" s="115"/>
      <c r="M228" s="115"/>
      <c r="N228" s="62"/>
      <c r="O228" s="62"/>
      <c r="P228" s="62"/>
      <c r="Q228" s="62"/>
      <c r="R228" s="62"/>
      <c r="S228" s="110"/>
    </row>
    <row r="229" spans="1:18" ht="15" thickBot="1">
      <c r="A229" s="113"/>
      <c r="B229" s="117" t="s">
        <v>108</v>
      </c>
      <c r="C229" s="118" t="s">
        <v>0</v>
      </c>
      <c r="D229" s="118" t="s">
        <v>1</v>
      </c>
      <c r="E229" s="118" t="s">
        <v>2</v>
      </c>
      <c r="F229" s="118" t="s">
        <v>3</v>
      </c>
      <c r="G229" s="118" t="s">
        <v>4</v>
      </c>
      <c r="H229" s="118" t="s">
        <v>5</v>
      </c>
      <c r="I229" s="118" t="s">
        <v>6</v>
      </c>
      <c r="J229" s="118" t="s">
        <v>7</v>
      </c>
      <c r="K229" s="118" t="s">
        <v>8</v>
      </c>
      <c r="L229" s="118" t="s">
        <v>9</v>
      </c>
      <c r="M229" s="118" t="s">
        <v>10</v>
      </c>
      <c r="N229" s="118" t="s">
        <v>11</v>
      </c>
      <c r="O229" s="118" t="s">
        <v>12</v>
      </c>
      <c r="R229" s="110"/>
    </row>
    <row r="230" spans="1:18" ht="15">
      <c r="A230" s="113"/>
      <c r="B230" s="51" t="s">
        <v>67</v>
      </c>
      <c r="C230" s="125" t="e">
        <f>SUM(D230:O230)</f>
        <v>#REF!</v>
      </c>
      <c r="D230" s="120" t="e">
        <f aca="true" t="shared" si="56" ref="D230:O230">VLOOKUP($B230,$B$215:$D$226,3,FALSE)*D10</f>
        <v>#REF!</v>
      </c>
      <c r="E230" s="120" t="e">
        <f t="shared" si="56"/>
        <v>#REF!</v>
      </c>
      <c r="F230" s="120" t="e">
        <f t="shared" si="56"/>
        <v>#REF!</v>
      </c>
      <c r="G230" s="120" t="e">
        <f t="shared" si="56"/>
        <v>#REF!</v>
      </c>
      <c r="H230" s="120" t="e">
        <f t="shared" si="56"/>
        <v>#REF!</v>
      </c>
      <c r="I230" s="120" t="e">
        <f t="shared" si="56"/>
        <v>#REF!</v>
      </c>
      <c r="J230" s="120" t="e">
        <f t="shared" si="56"/>
        <v>#REF!</v>
      </c>
      <c r="K230" s="120" t="e">
        <f t="shared" si="56"/>
        <v>#REF!</v>
      </c>
      <c r="L230" s="120" t="e">
        <f t="shared" si="56"/>
        <v>#REF!</v>
      </c>
      <c r="M230" s="120" t="e">
        <f t="shared" si="56"/>
        <v>#REF!</v>
      </c>
      <c r="N230" s="120" t="e">
        <f t="shared" si="56"/>
        <v>#REF!</v>
      </c>
      <c r="O230" s="120" t="e">
        <f t="shared" si="56"/>
        <v>#REF!</v>
      </c>
      <c r="R230" s="110"/>
    </row>
    <row r="231" spans="1:18" ht="15">
      <c r="A231" s="113"/>
      <c r="B231" s="52" t="s">
        <v>68</v>
      </c>
      <c r="C231" s="121" t="e">
        <f>SUM(D231:O231)</f>
        <v>#REF!</v>
      </c>
      <c r="D231" s="120" t="e">
        <f aca="true" t="shared" si="57" ref="D231:O231">VLOOKUP($B231,$B$215:$D$226,3,FALSE)*D11</f>
        <v>#REF!</v>
      </c>
      <c r="E231" s="120" t="e">
        <f t="shared" si="57"/>
        <v>#REF!</v>
      </c>
      <c r="F231" s="120" t="e">
        <f t="shared" si="57"/>
        <v>#REF!</v>
      </c>
      <c r="G231" s="120" t="e">
        <f t="shared" si="57"/>
        <v>#REF!</v>
      </c>
      <c r="H231" s="120" t="e">
        <f t="shared" si="57"/>
        <v>#REF!</v>
      </c>
      <c r="I231" s="120" t="e">
        <f t="shared" si="57"/>
        <v>#REF!</v>
      </c>
      <c r="J231" s="120" t="e">
        <f t="shared" si="57"/>
        <v>#REF!</v>
      </c>
      <c r="K231" s="120" t="e">
        <f t="shared" si="57"/>
        <v>#REF!</v>
      </c>
      <c r="L231" s="120" t="e">
        <f t="shared" si="57"/>
        <v>#REF!</v>
      </c>
      <c r="M231" s="120" t="e">
        <f t="shared" si="57"/>
        <v>#REF!</v>
      </c>
      <c r="N231" s="120" t="e">
        <f t="shared" si="57"/>
        <v>#REF!</v>
      </c>
      <c r="O231" s="120" t="e">
        <f t="shared" si="57"/>
        <v>#REF!</v>
      </c>
      <c r="R231" s="110"/>
    </row>
    <row r="232" spans="1:18" ht="15">
      <c r="A232" s="113"/>
      <c r="B232" s="52" t="s">
        <v>110</v>
      </c>
      <c r="C232" s="121" t="e">
        <f>SUM(D232:O232)</f>
        <v>#REF!</v>
      </c>
      <c r="D232" s="120" t="e">
        <f aca="true" t="shared" si="58" ref="D232:O232">VLOOKUP($B232,$B$215:$D$226,3,FALSE)*D12</f>
        <v>#REF!</v>
      </c>
      <c r="E232" s="120" t="e">
        <f t="shared" si="58"/>
        <v>#REF!</v>
      </c>
      <c r="F232" s="120" t="e">
        <f t="shared" si="58"/>
        <v>#REF!</v>
      </c>
      <c r="G232" s="120" t="e">
        <f t="shared" si="58"/>
        <v>#REF!</v>
      </c>
      <c r="H232" s="120" t="e">
        <f t="shared" si="58"/>
        <v>#REF!</v>
      </c>
      <c r="I232" s="120" t="e">
        <f t="shared" si="58"/>
        <v>#REF!</v>
      </c>
      <c r="J232" s="120" t="e">
        <f t="shared" si="58"/>
        <v>#REF!</v>
      </c>
      <c r="K232" s="120" t="e">
        <f t="shared" si="58"/>
        <v>#REF!</v>
      </c>
      <c r="L232" s="120" t="e">
        <f t="shared" si="58"/>
        <v>#REF!</v>
      </c>
      <c r="M232" s="120" t="e">
        <f t="shared" si="58"/>
        <v>#REF!</v>
      </c>
      <c r="N232" s="120" t="e">
        <f t="shared" si="58"/>
        <v>#REF!</v>
      </c>
      <c r="O232" s="120" t="e">
        <f t="shared" si="58"/>
        <v>#REF!</v>
      </c>
      <c r="R232" s="110"/>
    </row>
    <row r="233" spans="1:18" ht="15" thickBot="1">
      <c r="A233" s="113"/>
      <c r="B233" s="53" t="s">
        <v>111</v>
      </c>
      <c r="C233" s="122" t="e">
        <f>SUM(D233:O233)</f>
        <v>#REF!</v>
      </c>
      <c r="D233" s="120" t="e">
        <f aca="true" t="shared" si="59" ref="D233:O233">VLOOKUP($B233,$B$215:$D$226,3,FALSE)*D13</f>
        <v>#REF!</v>
      </c>
      <c r="E233" s="120" t="e">
        <f t="shared" si="59"/>
        <v>#REF!</v>
      </c>
      <c r="F233" s="120" t="e">
        <f t="shared" si="59"/>
        <v>#REF!</v>
      </c>
      <c r="G233" s="120" t="e">
        <f t="shared" si="59"/>
        <v>#REF!</v>
      </c>
      <c r="H233" s="120" t="e">
        <f t="shared" si="59"/>
        <v>#REF!</v>
      </c>
      <c r="I233" s="120" t="e">
        <f t="shared" si="59"/>
        <v>#REF!</v>
      </c>
      <c r="J233" s="120" t="e">
        <f t="shared" si="59"/>
        <v>#REF!</v>
      </c>
      <c r="K233" s="120" t="e">
        <f t="shared" si="59"/>
        <v>#REF!</v>
      </c>
      <c r="L233" s="120" t="e">
        <f t="shared" si="59"/>
        <v>#REF!</v>
      </c>
      <c r="M233" s="120" t="e">
        <f t="shared" si="59"/>
        <v>#REF!</v>
      </c>
      <c r="N233" s="120" t="e">
        <f t="shared" si="59"/>
        <v>#REF!</v>
      </c>
      <c r="O233" s="120" t="e">
        <f t="shared" si="59"/>
        <v>#REF!</v>
      </c>
      <c r="R233" s="110"/>
    </row>
    <row r="234" spans="1:18" ht="15" thickBot="1">
      <c r="A234" s="113"/>
      <c r="B234" s="189" t="s">
        <v>69</v>
      </c>
      <c r="C234" s="123" t="e">
        <f>SUM(C230:C233)</f>
        <v>#REF!</v>
      </c>
      <c r="D234" s="124" t="e">
        <f>SUM(D230:D233)</f>
        <v>#REF!</v>
      </c>
      <c r="E234" s="124" t="e">
        <f aca="true" t="shared" si="60" ref="E234:O234">SUM(E230:E233)</f>
        <v>#REF!</v>
      </c>
      <c r="F234" s="124" t="e">
        <f t="shared" si="60"/>
        <v>#REF!</v>
      </c>
      <c r="G234" s="124" t="e">
        <f t="shared" si="60"/>
        <v>#REF!</v>
      </c>
      <c r="H234" s="124" t="e">
        <f t="shared" si="60"/>
        <v>#REF!</v>
      </c>
      <c r="I234" s="124" t="e">
        <f t="shared" si="60"/>
        <v>#REF!</v>
      </c>
      <c r="J234" s="124" t="e">
        <f t="shared" si="60"/>
        <v>#REF!</v>
      </c>
      <c r="K234" s="124" t="e">
        <f t="shared" si="60"/>
        <v>#REF!</v>
      </c>
      <c r="L234" s="124" t="e">
        <f t="shared" si="60"/>
        <v>#REF!</v>
      </c>
      <c r="M234" s="124" t="e">
        <f t="shared" si="60"/>
        <v>#REF!</v>
      </c>
      <c r="N234" s="124" t="e">
        <f t="shared" si="60"/>
        <v>#REF!</v>
      </c>
      <c r="O234" s="124" t="e">
        <f t="shared" si="60"/>
        <v>#REF!</v>
      </c>
      <c r="R234" s="110"/>
    </row>
    <row r="235" spans="1:18" ht="15">
      <c r="A235" s="113"/>
      <c r="B235" s="51" t="s">
        <v>70</v>
      </c>
      <c r="C235" s="125" t="e">
        <f>SUM(D235:O235)</f>
        <v>#REF!</v>
      </c>
      <c r="D235" s="120" t="e">
        <f aca="true" t="shared" si="61" ref="D235:O235">VLOOKUP($B235,$B$215:$D$226,3,FALSE)*D15</f>
        <v>#REF!</v>
      </c>
      <c r="E235" s="120" t="e">
        <f t="shared" si="61"/>
        <v>#REF!</v>
      </c>
      <c r="F235" s="120" t="e">
        <f t="shared" si="61"/>
        <v>#REF!</v>
      </c>
      <c r="G235" s="120" t="e">
        <f t="shared" si="61"/>
        <v>#REF!</v>
      </c>
      <c r="H235" s="120" t="e">
        <f t="shared" si="61"/>
        <v>#REF!</v>
      </c>
      <c r="I235" s="120" t="e">
        <f t="shared" si="61"/>
        <v>#REF!</v>
      </c>
      <c r="J235" s="120" t="e">
        <f t="shared" si="61"/>
        <v>#REF!</v>
      </c>
      <c r="K235" s="120" t="e">
        <f t="shared" si="61"/>
        <v>#REF!</v>
      </c>
      <c r="L235" s="120" t="e">
        <f t="shared" si="61"/>
        <v>#REF!</v>
      </c>
      <c r="M235" s="120" t="e">
        <f t="shared" si="61"/>
        <v>#REF!</v>
      </c>
      <c r="N235" s="120" t="e">
        <f t="shared" si="61"/>
        <v>#REF!</v>
      </c>
      <c r="O235" s="120" t="e">
        <f t="shared" si="61"/>
        <v>#REF!</v>
      </c>
      <c r="R235" s="110"/>
    </row>
    <row r="236" spans="1:18" ht="15">
      <c r="A236" s="113"/>
      <c r="B236" s="52" t="s">
        <v>71</v>
      </c>
      <c r="C236" s="121" t="e">
        <f>SUM(D236:O236)</f>
        <v>#REF!</v>
      </c>
      <c r="D236" s="120" t="e">
        <f aca="true" t="shared" si="62" ref="D236:O236">VLOOKUP($B236,$B$215:$D$226,3,FALSE)*D16</f>
        <v>#REF!</v>
      </c>
      <c r="E236" s="120" t="e">
        <f t="shared" si="62"/>
        <v>#REF!</v>
      </c>
      <c r="F236" s="120" t="e">
        <f t="shared" si="62"/>
        <v>#REF!</v>
      </c>
      <c r="G236" s="120" t="e">
        <f t="shared" si="62"/>
        <v>#REF!</v>
      </c>
      <c r="H236" s="120" t="e">
        <f t="shared" si="62"/>
        <v>#REF!</v>
      </c>
      <c r="I236" s="120" t="e">
        <f t="shared" si="62"/>
        <v>#REF!</v>
      </c>
      <c r="J236" s="120" t="e">
        <f t="shared" si="62"/>
        <v>#REF!</v>
      </c>
      <c r="K236" s="120" t="e">
        <f t="shared" si="62"/>
        <v>#REF!</v>
      </c>
      <c r="L236" s="120" t="e">
        <f t="shared" si="62"/>
        <v>#REF!</v>
      </c>
      <c r="M236" s="120" t="e">
        <f t="shared" si="62"/>
        <v>#REF!</v>
      </c>
      <c r="N236" s="120" t="e">
        <f t="shared" si="62"/>
        <v>#REF!</v>
      </c>
      <c r="O236" s="120" t="e">
        <f t="shared" si="62"/>
        <v>#REF!</v>
      </c>
      <c r="R236" s="110"/>
    </row>
    <row r="237" spans="1:18" ht="15">
      <c r="A237" s="113"/>
      <c r="B237" s="52" t="s">
        <v>112</v>
      </c>
      <c r="C237" s="121" t="e">
        <f>SUM(D237:O237)</f>
        <v>#REF!</v>
      </c>
      <c r="D237" s="120" t="e">
        <f aca="true" t="shared" si="63" ref="D237:O237">VLOOKUP($B237,$B$215:$D$226,3,FALSE)*D17</f>
        <v>#REF!</v>
      </c>
      <c r="E237" s="120" t="e">
        <f t="shared" si="63"/>
        <v>#REF!</v>
      </c>
      <c r="F237" s="120" t="e">
        <f t="shared" si="63"/>
        <v>#REF!</v>
      </c>
      <c r="G237" s="120" t="e">
        <f t="shared" si="63"/>
        <v>#REF!</v>
      </c>
      <c r="H237" s="120" t="e">
        <f t="shared" si="63"/>
        <v>#REF!</v>
      </c>
      <c r="I237" s="120" t="e">
        <f t="shared" si="63"/>
        <v>#REF!</v>
      </c>
      <c r="J237" s="120" t="e">
        <f t="shared" si="63"/>
        <v>#REF!</v>
      </c>
      <c r="K237" s="120" t="e">
        <f t="shared" si="63"/>
        <v>#REF!</v>
      </c>
      <c r="L237" s="120" t="e">
        <f t="shared" si="63"/>
        <v>#REF!</v>
      </c>
      <c r="M237" s="120" t="e">
        <f t="shared" si="63"/>
        <v>#REF!</v>
      </c>
      <c r="N237" s="120" t="e">
        <f t="shared" si="63"/>
        <v>#REF!</v>
      </c>
      <c r="O237" s="120" t="e">
        <f t="shared" si="63"/>
        <v>#REF!</v>
      </c>
      <c r="R237" s="110"/>
    </row>
    <row r="238" spans="1:18" ht="15" thickBot="1">
      <c r="A238" s="113"/>
      <c r="B238" s="53" t="s">
        <v>72</v>
      </c>
      <c r="C238" s="122" t="e">
        <f>SUM(D238:O238)</f>
        <v>#REF!</v>
      </c>
      <c r="D238" s="120" t="e">
        <f aca="true" t="shared" si="64" ref="D238:O238">VLOOKUP($B238,$B$215:$D$226,3,FALSE)*D18</f>
        <v>#REF!</v>
      </c>
      <c r="E238" s="120" t="e">
        <f t="shared" si="64"/>
        <v>#REF!</v>
      </c>
      <c r="F238" s="120" t="e">
        <f t="shared" si="64"/>
        <v>#REF!</v>
      </c>
      <c r="G238" s="120" t="e">
        <f t="shared" si="64"/>
        <v>#REF!</v>
      </c>
      <c r="H238" s="120" t="e">
        <f t="shared" si="64"/>
        <v>#REF!</v>
      </c>
      <c r="I238" s="120" t="e">
        <f t="shared" si="64"/>
        <v>#REF!</v>
      </c>
      <c r="J238" s="120" t="e">
        <f t="shared" si="64"/>
        <v>#REF!</v>
      </c>
      <c r="K238" s="120" t="e">
        <f t="shared" si="64"/>
        <v>#REF!</v>
      </c>
      <c r="L238" s="120" t="e">
        <f t="shared" si="64"/>
        <v>#REF!</v>
      </c>
      <c r="M238" s="120" t="e">
        <f t="shared" si="64"/>
        <v>#REF!</v>
      </c>
      <c r="N238" s="120" t="e">
        <f t="shared" si="64"/>
        <v>#REF!</v>
      </c>
      <c r="O238" s="120" t="e">
        <f t="shared" si="64"/>
        <v>#REF!</v>
      </c>
      <c r="R238" s="110"/>
    </row>
    <row r="239" spans="1:18" ht="15" thickBot="1">
      <c r="A239" s="113"/>
      <c r="B239" s="189" t="s">
        <v>73</v>
      </c>
      <c r="C239" s="123" t="e">
        <f>SUM(C235:C238)</f>
        <v>#REF!</v>
      </c>
      <c r="D239" s="124" t="e">
        <f>SUM(D235:D238)</f>
        <v>#REF!</v>
      </c>
      <c r="E239" s="124" t="e">
        <f aca="true" t="shared" si="65" ref="E239:O239">SUM(E235:E238)</f>
        <v>#REF!</v>
      </c>
      <c r="F239" s="124" t="e">
        <f t="shared" si="65"/>
        <v>#REF!</v>
      </c>
      <c r="G239" s="124" t="e">
        <f t="shared" si="65"/>
        <v>#REF!</v>
      </c>
      <c r="H239" s="124" t="e">
        <f t="shared" si="65"/>
        <v>#REF!</v>
      </c>
      <c r="I239" s="124" t="e">
        <f t="shared" si="65"/>
        <v>#REF!</v>
      </c>
      <c r="J239" s="124" t="e">
        <f t="shared" si="65"/>
        <v>#REF!</v>
      </c>
      <c r="K239" s="124" t="e">
        <f t="shared" si="65"/>
        <v>#REF!</v>
      </c>
      <c r="L239" s="124" t="e">
        <f t="shared" si="65"/>
        <v>#REF!</v>
      </c>
      <c r="M239" s="124" t="e">
        <f t="shared" si="65"/>
        <v>#REF!</v>
      </c>
      <c r="N239" s="124" t="e">
        <f t="shared" si="65"/>
        <v>#REF!</v>
      </c>
      <c r="O239" s="124" t="e">
        <f t="shared" si="65"/>
        <v>#REF!</v>
      </c>
      <c r="R239" s="110"/>
    </row>
    <row r="240" spans="1:18" ht="15">
      <c r="A240" s="113"/>
      <c r="B240" s="51" t="s">
        <v>74</v>
      </c>
      <c r="C240" s="119" t="e">
        <f>SUM(D240:O240)</f>
        <v>#REF!</v>
      </c>
      <c r="D240" s="120" t="e">
        <f aca="true" t="shared" si="66" ref="D240:O240">VLOOKUP($B240,$B$215:$D$226,3,FALSE)*D20</f>
        <v>#REF!</v>
      </c>
      <c r="E240" s="120" t="e">
        <f t="shared" si="66"/>
        <v>#REF!</v>
      </c>
      <c r="F240" s="120" t="e">
        <f t="shared" si="66"/>
        <v>#REF!</v>
      </c>
      <c r="G240" s="120" t="e">
        <f t="shared" si="66"/>
        <v>#REF!</v>
      </c>
      <c r="H240" s="120" t="e">
        <f t="shared" si="66"/>
        <v>#REF!</v>
      </c>
      <c r="I240" s="120" t="e">
        <f t="shared" si="66"/>
        <v>#REF!</v>
      </c>
      <c r="J240" s="120" t="e">
        <f t="shared" si="66"/>
        <v>#REF!</v>
      </c>
      <c r="K240" s="120" t="e">
        <f t="shared" si="66"/>
        <v>#REF!</v>
      </c>
      <c r="L240" s="120" t="e">
        <f t="shared" si="66"/>
        <v>#REF!</v>
      </c>
      <c r="M240" s="120" t="e">
        <f t="shared" si="66"/>
        <v>#REF!</v>
      </c>
      <c r="N240" s="120" t="e">
        <f t="shared" si="66"/>
        <v>#REF!</v>
      </c>
      <c r="O240" s="120" t="e">
        <f t="shared" si="66"/>
        <v>#REF!</v>
      </c>
      <c r="R240" s="110"/>
    </row>
    <row r="241" spans="1:18" ht="15">
      <c r="A241" s="113"/>
      <c r="B241" s="52" t="s">
        <v>75</v>
      </c>
      <c r="C241" s="121" t="e">
        <f>SUM(D241:O241)</f>
        <v>#REF!</v>
      </c>
      <c r="D241" s="120" t="e">
        <f aca="true" t="shared" si="67" ref="D241:O241">VLOOKUP($B241,$B$215:$D$226,3,FALSE)*D21</f>
        <v>#REF!</v>
      </c>
      <c r="E241" s="120" t="e">
        <f t="shared" si="67"/>
        <v>#REF!</v>
      </c>
      <c r="F241" s="120" t="e">
        <f t="shared" si="67"/>
        <v>#REF!</v>
      </c>
      <c r="G241" s="120" t="e">
        <f t="shared" si="67"/>
        <v>#REF!</v>
      </c>
      <c r="H241" s="120" t="e">
        <f t="shared" si="67"/>
        <v>#REF!</v>
      </c>
      <c r="I241" s="120" t="e">
        <f t="shared" si="67"/>
        <v>#REF!</v>
      </c>
      <c r="J241" s="120" t="e">
        <f t="shared" si="67"/>
        <v>#REF!</v>
      </c>
      <c r="K241" s="120" t="e">
        <f t="shared" si="67"/>
        <v>#REF!</v>
      </c>
      <c r="L241" s="120" t="e">
        <f t="shared" si="67"/>
        <v>#REF!</v>
      </c>
      <c r="M241" s="120" t="e">
        <f t="shared" si="67"/>
        <v>#REF!</v>
      </c>
      <c r="N241" s="120" t="e">
        <f t="shared" si="67"/>
        <v>#REF!</v>
      </c>
      <c r="O241" s="120" t="e">
        <f t="shared" si="67"/>
        <v>#REF!</v>
      </c>
      <c r="R241" s="110"/>
    </row>
    <row r="242" spans="1:18" ht="15">
      <c r="A242" s="113"/>
      <c r="B242" s="52" t="s">
        <v>113</v>
      </c>
      <c r="C242" s="121" t="e">
        <f aca="true" t="shared" si="68" ref="C242:C243">SUM(D242:O242)</f>
        <v>#REF!</v>
      </c>
      <c r="D242" s="120" t="e">
        <f aca="true" t="shared" si="69" ref="D242:O242">VLOOKUP($B242,$B$215:$D$226,3,FALSE)*D22</f>
        <v>#REF!</v>
      </c>
      <c r="E242" s="120" t="e">
        <f t="shared" si="69"/>
        <v>#REF!</v>
      </c>
      <c r="F242" s="120" t="e">
        <f t="shared" si="69"/>
        <v>#REF!</v>
      </c>
      <c r="G242" s="120" t="e">
        <f t="shared" si="69"/>
        <v>#REF!</v>
      </c>
      <c r="H242" s="120" t="e">
        <f t="shared" si="69"/>
        <v>#REF!</v>
      </c>
      <c r="I242" s="120" t="e">
        <f t="shared" si="69"/>
        <v>#REF!</v>
      </c>
      <c r="J242" s="120" t="e">
        <f t="shared" si="69"/>
        <v>#REF!</v>
      </c>
      <c r="K242" s="120" t="e">
        <f t="shared" si="69"/>
        <v>#REF!</v>
      </c>
      <c r="L242" s="120" t="e">
        <f t="shared" si="69"/>
        <v>#REF!</v>
      </c>
      <c r="M242" s="120" t="e">
        <f t="shared" si="69"/>
        <v>#REF!</v>
      </c>
      <c r="N242" s="120" t="e">
        <f t="shared" si="69"/>
        <v>#REF!</v>
      </c>
      <c r="O242" s="120" t="e">
        <f t="shared" si="69"/>
        <v>#REF!</v>
      </c>
      <c r="R242" s="110"/>
    </row>
    <row r="243" spans="1:18" ht="15" thickBot="1">
      <c r="A243" s="113"/>
      <c r="B243" s="53" t="s">
        <v>76</v>
      </c>
      <c r="C243" s="121" t="e">
        <f t="shared" si="68"/>
        <v>#REF!</v>
      </c>
      <c r="D243" s="120" t="e">
        <f aca="true" t="shared" si="70" ref="D243:O243">VLOOKUP($B243,$B$215:$D$226,3,FALSE)*D23</f>
        <v>#REF!</v>
      </c>
      <c r="E243" s="120" t="e">
        <f t="shared" si="70"/>
        <v>#REF!</v>
      </c>
      <c r="F243" s="120" t="e">
        <f t="shared" si="70"/>
        <v>#REF!</v>
      </c>
      <c r="G243" s="120" t="e">
        <f t="shared" si="70"/>
        <v>#REF!</v>
      </c>
      <c r="H243" s="120" t="e">
        <f t="shared" si="70"/>
        <v>#REF!</v>
      </c>
      <c r="I243" s="120" t="e">
        <f t="shared" si="70"/>
        <v>#REF!</v>
      </c>
      <c r="J243" s="120" t="e">
        <f t="shared" si="70"/>
        <v>#REF!</v>
      </c>
      <c r="K243" s="120" t="e">
        <f t="shared" si="70"/>
        <v>#REF!</v>
      </c>
      <c r="L243" s="120" t="e">
        <f t="shared" si="70"/>
        <v>#REF!</v>
      </c>
      <c r="M243" s="120" t="e">
        <f t="shared" si="70"/>
        <v>#REF!</v>
      </c>
      <c r="N243" s="120" t="e">
        <f t="shared" si="70"/>
        <v>#REF!</v>
      </c>
      <c r="O243" s="120" t="e">
        <f t="shared" si="70"/>
        <v>#REF!</v>
      </c>
      <c r="R243" s="110"/>
    </row>
    <row r="244" spans="1:18" ht="15" thickBot="1">
      <c r="A244" s="113"/>
      <c r="B244" s="189" t="s">
        <v>77</v>
      </c>
      <c r="C244" s="123" t="e">
        <f>SUM(C240:C243)</f>
        <v>#REF!</v>
      </c>
      <c r="D244" s="124" t="e">
        <f>SUM(D240:D243)</f>
        <v>#REF!</v>
      </c>
      <c r="E244" s="124" t="e">
        <f aca="true" t="shared" si="71" ref="E244:O244">SUM(E240:E243)</f>
        <v>#REF!</v>
      </c>
      <c r="F244" s="124" t="e">
        <f t="shared" si="71"/>
        <v>#REF!</v>
      </c>
      <c r="G244" s="124" t="e">
        <f t="shared" si="71"/>
        <v>#REF!</v>
      </c>
      <c r="H244" s="124" t="e">
        <f t="shared" si="71"/>
        <v>#REF!</v>
      </c>
      <c r="I244" s="124" t="e">
        <f t="shared" si="71"/>
        <v>#REF!</v>
      </c>
      <c r="J244" s="124" t="e">
        <f t="shared" si="71"/>
        <v>#REF!</v>
      </c>
      <c r="K244" s="124" t="e">
        <f t="shared" si="71"/>
        <v>#REF!</v>
      </c>
      <c r="L244" s="124" t="e">
        <f t="shared" si="71"/>
        <v>#REF!</v>
      </c>
      <c r="M244" s="124" t="e">
        <f t="shared" si="71"/>
        <v>#REF!</v>
      </c>
      <c r="N244" s="124" t="e">
        <f t="shared" si="71"/>
        <v>#REF!</v>
      </c>
      <c r="O244" s="124" t="e">
        <f t="shared" si="71"/>
        <v>#REF!</v>
      </c>
      <c r="R244" s="110"/>
    </row>
    <row r="245" spans="1:18" ht="15" thickBot="1">
      <c r="A245" s="113"/>
      <c r="B245" s="3"/>
      <c r="C245" s="75" t="e">
        <f>SUM(C234+C239+C244)</f>
        <v>#REF!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R245" s="110"/>
    </row>
    <row r="246" spans="1:18" ht="15" thickTop="1">
      <c r="A246" s="113"/>
      <c r="B246" s="3"/>
      <c r="C246" s="19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R246" s="110"/>
    </row>
    <row r="247" spans="1:16" ht="15">
      <c r="A247" s="126"/>
      <c r="B247" s="20" t="s">
        <v>136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</row>
    <row r="248" spans="1:15" ht="15">
      <c r="A248" s="99"/>
      <c r="B248" t="s">
        <v>42</v>
      </c>
      <c r="C248" s="35"/>
      <c r="D248" s="35" t="e">
        <f>C245</f>
        <v>#REF!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5">
      <c r="A249" s="99"/>
      <c r="B249" s="8" t="s">
        <v>133</v>
      </c>
      <c r="C249" s="127" t="s">
        <v>62</v>
      </c>
      <c r="D249" s="35" t="e">
        <f>IF(#REF!="ja",P41,0)</f>
        <v>#REF!</v>
      </c>
      <c r="E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5">
      <c r="A250" s="99"/>
      <c r="B250" s="8" t="s">
        <v>132</v>
      </c>
      <c r="C250" s="127" t="s">
        <v>62</v>
      </c>
      <c r="D250" s="35" t="e">
        <f>IF(#REF!="ja",D61,0)</f>
        <v>#REF!</v>
      </c>
      <c r="E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ht="15">
      <c r="A251" s="99"/>
      <c r="B251" s="8" t="s">
        <v>130</v>
      </c>
      <c r="C251" s="127" t="s">
        <v>62</v>
      </c>
      <c r="D251" s="35" t="e">
        <f>IF(#REF!="ja",Hilfstabellen!D62,0)</f>
        <v>#REF!</v>
      </c>
      <c r="E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ht="15">
      <c r="A252" s="99"/>
      <c r="B252" s="8" t="s">
        <v>131</v>
      </c>
      <c r="C252" s="127" t="s">
        <v>62</v>
      </c>
      <c r="D252" s="35" t="e">
        <f>IF(#REF!="ja",D66,0)</f>
        <v>#REF!</v>
      </c>
      <c r="E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5">
      <c r="A253" s="99"/>
      <c r="B253" s="8" t="s">
        <v>129</v>
      </c>
      <c r="C253" s="127" t="s">
        <v>62</v>
      </c>
      <c r="D253" s="35" t="e">
        <f>IF(#REF!="ja",Hilfstabellen!D64,0)</f>
        <v>#REF!</v>
      </c>
      <c r="E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ht="15">
      <c r="A254" s="99"/>
      <c r="B254" s="8" t="s">
        <v>128</v>
      </c>
      <c r="C254" s="127" t="s">
        <v>62</v>
      </c>
      <c r="D254" s="35" t="e">
        <f>IF(#REF!="ja",Hilfstabellen!D65,0)</f>
        <v>#REF!</v>
      </c>
      <c r="E254" s="35"/>
      <c r="F254" s="8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5" thickBot="1">
      <c r="A255" s="99"/>
      <c r="B255" s="149" t="s">
        <v>127</v>
      </c>
      <c r="C255" s="194" t="s">
        <v>62</v>
      </c>
      <c r="D255" s="193" t="e">
        <f>IF(#REF!="ja",Hilfstabellen!D66,0)</f>
        <v>#REF!</v>
      </c>
      <c r="E255" s="35"/>
      <c r="F255" s="8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5">
      <c r="A256" s="99"/>
      <c r="B256" s="8" t="s">
        <v>142</v>
      </c>
      <c r="C256" s="203"/>
      <c r="D256" s="202"/>
      <c r="E256" s="35"/>
      <c r="F256" s="8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5" thickBot="1">
      <c r="A257" s="99"/>
      <c r="B257" s="190"/>
      <c r="C257" s="191" t="s">
        <v>109</v>
      </c>
      <c r="D257" s="192" t="e">
        <f>D248-D249-D250-D251-D252-D253-D254-D255</f>
        <v>#REF!</v>
      </c>
      <c r="E257" s="35"/>
      <c r="F257" s="8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5" thickTop="1">
      <c r="A258" s="99"/>
      <c r="C258" s="35"/>
      <c r="D258" s="35"/>
      <c r="E258" s="35"/>
      <c r="F258" s="8"/>
      <c r="G258" s="35"/>
      <c r="H258" s="35"/>
      <c r="I258" s="35"/>
      <c r="J258" s="35"/>
      <c r="K258" s="35"/>
      <c r="L258" s="35"/>
      <c r="M258" s="35"/>
      <c r="N258" s="35"/>
      <c r="O258" s="35"/>
    </row>
  </sheetData>
  <mergeCells count="3">
    <mergeCell ref="A9:A24"/>
    <mergeCell ref="A71:A85"/>
    <mergeCell ref="A214:A226"/>
  </mergeCells>
  <conditionalFormatting sqref="C41 C215:D226 C184:C195 C200:C207">
    <cfRule type="expression" priority="68" dxfId="21">
      <formula>MOD(COLUMN()+1,2)=0</formula>
    </cfRule>
  </conditionalFormatting>
  <conditionalFormatting sqref="B29:B32">
    <cfRule type="expression" priority="63" dxfId="21">
      <formula>MOD(COLUMN()+1,2)=0</formula>
    </cfRule>
  </conditionalFormatting>
  <conditionalFormatting sqref="B90:B93">
    <cfRule type="expression" priority="43" dxfId="21">
      <formula>MOD(COLUMN()+1,2)=0</formula>
    </cfRule>
  </conditionalFormatting>
  <conditionalFormatting sqref="B106:B109">
    <cfRule type="expression" priority="40" dxfId="21">
      <formula>MOD(COLUMN()+1,2)=0</formula>
    </cfRule>
  </conditionalFormatting>
  <conditionalFormatting sqref="B98:B101">
    <cfRule type="expression" priority="37" dxfId="21">
      <formula>MOD(COLUMN()+1,2)=0</formula>
    </cfRule>
  </conditionalFormatting>
  <conditionalFormatting sqref="B15:B18">
    <cfRule type="expression" priority="46" dxfId="21">
      <formula>MOD(COLUMN()+1,2)=0</formula>
    </cfRule>
  </conditionalFormatting>
  <conditionalFormatting sqref="B10:B13">
    <cfRule type="expression" priority="47" dxfId="21">
      <formula>MOD(COLUMN()+1,2)=0</formula>
    </cfRule>
  </conditionalFormatting>
  <conditionalFormatting sqref="B71:B74">
    <cfRule type="expression" priority="44" dxfId="21">
      <formula>MOD(COLUMN()+1,2)=0</formula>
    </cfRule>
  </conditionalFormatting>
  <conditionalFormatting sqref="B94:B97">
    <cfRule type="expression" priority="41" dxfId="21">
      <formula>MOD(COLUMN()+1,2)=0</formula>
    </cfRule>
  </conditionalFormatting>
  <conditionalFormatting sqref="B20:B23">
    <cfRule type="expression" priority="45" dxfId="21">
      <formula>MOD(COLUMN()+1,2)=0</formula>
    </cfRule>
  </conditionalFormatting>
  <conditionalFormatting sqref="B76:B79">
    <cfRule type="expression" priority="42" dxfId="21">
      <formula>MOD(COLUMN()+1,2)=0</formula>
    </cfRule>
  </conditionalFormatting>
  <conditionalFormatting sqref="B81:B84">
    <cfRule type="expression" priority="38" dxfId="21">
      <formula>MOD(COLUMN()+1,2)=0</formula>
    </cfRule>
  </conditionalFormatting>
  <conditionalFormatting sqref="B110:B113">
    <cfRule type="expression" priority="39" dxfId="21">
      <formula>MOD(COLUMN()+1,2)=0</formula>
    </cfRule>
  </conditionalFormatting>
  <conditionalFormatting sqref="B114:B117">
    <cfRule type="expression" priority="36" dxfId="21">
      <formula>MOD(COLUMN()+1,2)=0</formula>
    </cfRule>
  </conditionalFormatting>
  <conditionalFormatting sqref="B215:B218">
    <cfRule type="expression" priority="35" dxfId="21">
      <formula>MOD(COLUMN()+1,2)=0</formula>
    </cfRule>
  </conditionalFormatting>
  <conditionalFormatting sqref="B219:B222">
    <cfRule type="expression" priority="34" dxfId="21">
      <formula>MOD(COLUMN()+1,2)=0</formula>
    </cfRule>
  </conditionalFormatting>
  <conditionalFormatting sqref="B223:B226">
    <cfRule type="expression" priority="33" dxfId="21">
      <formula>MOD(COLUMN()+1,2)=0</formula>
    </cfRule>
  </conditionalFormatting>
  <conditionalFormatting sqref="B230:B233">
    <cfRule type="expression" priority="32" dxfId="21">
      <formula>MOD(COLUMN()+1,2)=0</formula>
    </cfRule>
  </conditionalFormatting>
  <conditionalFormatting sqref="B235:B238">
    <cfRule type="expression" priority="31" dxfId="21">
      <formula>MOD(COLUMN()+1,2)=0</formula>
    </cfRule>
  </conditionalFormatting>
  <conditionalFormatting sqref="B240:B243">
    <cfRule type="expression" priority="30" dxfId="21">
      <formula>MOD(COLUMN()+1,2)=0</formula>
    </cfRule>
  </conditionalFormatting>
  <conditionalFormatting sqref="C57">
    <cfRule type="expression" priority="29" dxfId="21">
      <formula>MOD(COLUMN()+1,2)=0</formula>
    </cfRule>
  </conditionalFormatting>
  <conditionalFormatting sqref="B45:B52">
    <cfRule type="expression" priority="28" dxfId="21">
      <formula>MOD(COLUMN()+1,2)=0</formula>
    </cfRule>
  </conditionalFormatting>
  <conditionalFormatting sqref="B53:B56">
    <cfRule type="expression" priority="27" dxfId="21">
      <formula>MOD(COLUMN()+1,2)=0</formula>
    </cfRule>
  </conditionalFormatting>
  <conditionalFormatting sqref="B33:B40">
    <cfRule type="expression" priority="26" dxfId="21">
      <formula>MOD(COLUMN()+1,2)=0</formula>
    </cfRule>
  </conditionalFormatting>
  <conditionalFormatting sqref="C151:D162">
    <cfRule type="expression" priority="25" dxfId="21">
      <formula>MOD(COLUMN()+1,2)=0</formula>
    </cfRule>
  </conditionalFormatting>
  <conditionalFormatting sqref="B151:B154">
    <cfRule type="expression" priority="24" dxfId="21">
      <formula>MOD(COLUMN()+1,2)=0</formula>
    </cfRule>
  </conditionalFormatting>
  <conditionalFormatting sqref="B155:B158">
    <cfRule type="expression" priority="23" dxfId="21">
      <formula>MOD(COLUMN()+1,2)=0</formula>
    </cfRule>
  </conditionalFormatting>
  <conditionalFormatting sqref="B159:B162">
    <cfRule type="expression" priority="22" dxfId="21">
      <formula>MOD(COLUMN()+1,2)=0</formula>
    </cfRule>
  </conditionalFormatting>
  <conditionalFormatting sqref="B165:B168">
    <cfRule type="expression" priority="21" dxfId="21">
      <formula>MOD(COLUMN()+1,2)=0</formula>
    </cfRule>
  </conditionalFormatting>
  <conditionalFormatting sqref="B170:B173">
    <cfRule type="expression" priority="20" dxfId="21">
      <formula>MOD(COLUMN()+1,2)=0</formula>
    </cfRule>
  </conditionalFormatting>
  <conditionalFormatting sqref="B175:B178">
    <cfRule type="expression" priority="19" dxfId="21">
      <formula>MOD(COLUMN()+1,2)=0</formula>
    </cfRule>
  </conditionalFormatting>
  <conditionalFormatting sqref="F184:F195">
    <cfRule type="expression" priority="9" dxfId="21">
      <formula>MOD(COLUMN()+1,2)=0</formula>
    </cfRule>
  </conditionalFormatting>
  <conditionalFormatting sqref="D200:D207">
    <cfRule type="expression" priority="2" dxfId="21">
      <formula>MOD(COLUMN()+1,2)=0</formula>
    </cfRule>
  </conditionalFormatting>
  <conditionalFormatting sqref="B184:B187">
    <cfRule type="expression" priority="17" dxfId="21">
      <formula>MOD(COLUMN()+1,2)=0</formula>
    </cfRule>
  </conditionalFormatting>
  <conditionalFormatting sqref="B188:B191">
    <cfRule type="expression" priority="16" dxfId="21">
      <formula>MOD(COLUMN()+1,2)=0</formula>
    </cfRule>
  </conditionalFormatting>
  <conditionalFormatting sqref="B192:B195">
    <cfRule type="expression" priority="15" dxfId="21">
      <formula>MOD(COLUMN()+1,2)=0</formula>
    </cfRule>
  </conditionalFormatting>
  <conditionalFormatting sqref="B200:B207">
    <cfRule type="expression" priority="7" dxfId="21">
      <formula>MOD(COLUMN()+1,2)=0</formula>
    </cfRule>
  </conditionalFormatting>
  <conditionalFormatting sqref="D184:D195">
    <cfRule type="expression" priority="11" dxfId="21">
      <formula>MOD(COLUMN()+1,2)=0</formula>
    </cfRule>
  </conditionalFormatting>
  <conditionalFormatting sqref="E184:E195">
    <cfRule type="expression" priority="10" dxfId="21">
      <formula>MOD(COLUMN()+1,2)=0</formula>
    </cfRule>
  </conditionalFormatting>
  <conditionalFormatting sqref="B129">
    <cfRule type="expression" priority="1" dxfId="21">
      <formula>MOD(COLUMN()+1,2)=0</formula>
    </cfRule>
  </conditionalFormatting>
  <printOptions horizontalCentered="1"/>
  <pageMargins left="0.2362204724409449" right="0.2362204724409449" top="1.3385826771653544" bottom="0.5511811023622047" header="0.31496062992125984" footer="0.31496062992125984"/>
  <pageSetup fitToHeight="5" fitToWidth="1" horizontalDpi="600" verticalDpi="600" orientation="portrait" paperSize="9" scale="59" r:id="rId2"/>
  <headerFooter>
    <oddHeader>&amp;L&amp;"+,Fett"&amp;16&amp;A&amp;R&amp;G</oddHeader>
    <oddFooter>&amp;L&amp;9&amp;F&amp;R&amp;9Stand: 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workbookViewId="0" topLeftCell="A1">
      <selection activeCell="A26" sqref="A26:XFD26"/>
    </sheetView>
  </sheetViews>
  <sheetFormatPr defaultColWidth="11.421875" defaultRowHeight="15"/>
  <cols>
    <col min="1" max="1" width="13.421875" style="0" customWidth="1"/>
    <col min="2" max="2" width="12.7109375" style="0" bestFit="1" customWidth="1"/>
    <col min="3" max="3" width="12.00390625" style="0" bestFit="1" customWidth="1"/>
    <col min="4" max="6" width="12.140625" style="0" bestFit="1" customWidth="1"/>
    <col min="7" max="7" width="13.140625" style="0" customWidth="1"/>
    <col min="8" max="8" width="6.8515625" style="0" bestFit="1" customWidth="1"/>
    <col min="9" max="9" width="52.7109375" style="0" bestFit="1" customWidth="1"/>
    <col min="13" max="13" width="17.28125" style="0" bestFit="1" customWidth="1"/>
    <col min="14" max="14" width="14.57421875" style="0" bestFit="1" customWidth="1"/>
  </cols>
  <sheetData>
    <row r="1" ht="18">
      <c r="A1" s="18" t="s">
        <v>47</v>
      </c>
    </row>
    <row r="2" ht="15">
      <c r="A2" s="9"/>
    </row>
    <row r="3" spans="1:9" s="150" customFormat="1" ht="30" customHeight="1">
      <c r="A3" s="266" t="s">
        <v>145</v>
      </c>
      <c r="B3" s="267"/>
      <c r="C3" s="267"/>
      <c r="D3" s="221">
        <v>44652</v>
      </c>
      <c r="E3" s="221">
        <v>44926</v>
      </c>
      <c r="G3" s="222">
        <v>1.018</v>
      </c>
      <c r="H3" s="223"/>
      <c r="I3" s="223"/>
    </row>
    <row r="4" spans="1:9" ht="15">
      <c r="A4" s="30" t="s">
        <v>45</v>
      </c>
      <c r="B4" s="39">
        <v>1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  <c r="H4" s="30" t="s">
        <v>41</v>
      </c>
      <c r="I4" s="30" t="s">
        <v>53</v>
      </c>
    </row>
    <row r="5" spans="1:9" ht="15">
      <c r="A5" s="40" t="s">
        <v>146</v>
      </c>
      <c r="B5" s="7">
        <f aca="true" t="shared" si="0" ref="B5:G14">ROUNDUP((B28*$G$3),2)</f>
        <v>4025.7900000000004</v>
      </c>
      <c r="C5" s="7">
        <f t="shared" si="0"/>
        <v>4133.45</v>
      </c>
      <c r="D5" s="7">
        <f t="shared" si="0"/>
        <v>4666.83</v>
      </c>
      <c r="E5" s="7">
        <f t="shared" si="0"/>
        <v>5066.84</v>
      </c>
      <c r="F5" s="7">
        <f t="shared" si="0"/>
        <v>5666.85</v>
      </c>
      <c r="G5" s="7">
        <f t="shared" si="0"/>
        <v>6033.530000000001</v>
      </c>
      <c r="H5" s="146">
        <v>0.7028</v>
      </c>
      <c r="I5" s="41" t="s">
        <v>147</v>
      </c>
    </row>
    <row r="6" spans="1:9" ht="15">
      <c r="A6" s="40" t="s">
        <v>148</v>
      </c>
      <c r="B6" s="7">
        <f t="shared" si="0"/>
        <v>3696.23</v>
      </c>
      <c r="C6" s="7">
        <f t="shared" si="0"/>
        <v>3966.7900000000004</v>
      </c>
      <c r="D6" s="7">
        <f t="shared" si="0"/>
        <v>4400.14</v>
      </c>
      <c r="E6" s="7">
        <f t="shared" si="0"/>
        <v>4666.83</v>
      </c>
      <c r="F6" s="7">
        <f t="shared" si="0"/>
        <v>5200.16</v>
      </c>
      <c r="G6" s="7">
        <f t="shared" si="0"/>
        <v>5513.51</v>
      </c>
      <c r="H6" s="146">
        <v>0.7028</v>
      </c>
      <c r="I6" s="41" t="s">
        <v>149</v>
      </c>
    </row>
    <row r="7" spans="1:9" ht="15">
      <c r="A7" s="40" t="s">
        <v>150</v>
      </c>
      <c r="B7" s="7">
        <f t="shared" si="0"/>
        <v>3616.4700000000003</v>
      </c>
      <c r="C7" s="7">
        <f t="shared" si="0"/>
        <v>3880.13</v>
      </c>
      <c r="D7" s="7">
        <f t="shared" si="0"/>
        <v>4173.47</v>
      </c>
      <c r="E7" s="7">
        <f t="shared" si="0"/>
        <v>4533.47</v>
      </c>
      <c r="F7" s="7">
        <f t="shared" si="0"/>
        <v>4933.49</v>
      </c>
      <c r="G7" s="7">
        <f t="shared" si="0"/>
        <v>5173.5</v>
      </c>
      <c r="H7" s="146">
        <v>0.7028</v>
      </c>
      <c r="I7" s="41" t="s">
        <v>13</v>
      </c>
    </row>
    <row r="8" spans="1:9" ht="15">
      <c r="A8" s="40" t="s">
        <v>151</v>
      </c>
      <c r="B8" s="7">
        <f t="shared" si="0"/>
        <v>3481.6600000000003</v>
      </c>
      <c r="C8" s="7">
        <f t="shared" si="0"/>
        <v>3733.4300000000003</v>
      </c>
      <c r="D8" s="7">
        <f t="shared" si="0"/>
        <v>4000.1400000000003</v>
      </c>
      <c r="E8" s="7">
        <f t="shared" si="0"/>
        <v>4306.820000000001</v>
      </c>
      <c r="F8" s="7">
        <f t="shared" si="0"/>
        <v>4800.16</v>
      </c>
      <c r="G8" s="7">
        <f t="shared" si="0"/>
        <v>5013.4800000000005</v>
      </c>
      <c r="H8" s="146">
        <v>0.7028</v>
      </c>
      <c r="I8" s="41" t="s">
        <v>14</v>
      </c>
    </row>
    <row r="9" spans="1:9" ht="15">
      <c r="A9" s="40" t="s">
        <v>152</v>
      </c>
      <c r="B9" s="7">
        <f t="shared" si="0"/>
        <v>3446.4700000000003</v>
      </c>
      <c r="C9" s="7">
        <f t="shared" si="0"/>
        <v>3695.15</v>
      </c>
      <c r="D9" s="7">
        <f t="shared" si="0"/>
        <v>3991.5200000000004</v>
      </c>
      <c r="E9" s="7">
        <f t="shared" si="0"/>
        <v>4292.99</v>
      </c>
      <c r="F9" s="7">
        <f t="shared" si="0"/>
        <v>4626.37</v>
      </c>
      <c r="G9" s="7">
        <f t="shared" si="0"/>
        <v>4859.6900000000005</v>
      </c>
      <c r="H9" s="146">
        <v>0.7028</v>
      </c>
      <c r="I9" s="4" t="s">
        <v>153</v>
      </c>
    </row>
    <row r="10" spans="1:9" ht="15">
      <c r="A10" s="40" t="s">
        <v>154</v>
      </c>
      <c r="B10" s="7">
        <f t="shared" si="0"/>
        <v>3361.1200000000003</v>
      </c>
      <c r="C10" s="7">
        <f t="shared" si="0"/>
        <v>3603.42</v>
      </c>
      <c r="D10" s="7">
        <f t="shared" si="0"/>
        <v>3933.4700000000003</v>
      </c>
      <c r="E10" s="7">
        <f t="shared" si="0"/>
        <v>4200.110000000001</v>
      </c>
      <c r="F10" s="7">
        <f t="shared" si="0"/>
        <v>4533.47</v>
      </c>
      <c r="G10" s="7">
        <f t="shared" si="0"/>
        <v>4700.14</v>
      </c>
      <c r="H10" s="146">
        <v>0.7028</v>
      </c>
      <c r="I10" s="41" t="s">
        <v>15</v>
      </c>
    </row>
    <row r="11" spans="1:9" ht="15">
      <c r="A11" s="40" t="s">
        <v>155</v>
      </c>
      <c r="B11" s="7">
        <f t="shared" si="0"/>
        <v>3351.75</v>
      </c>
      <c r="C11" s="7">
        <f t="shared" si="0"/>
        <v>3593.3700000000003</v>
      </c>
      <c r="D11" s="7">
        <f t="shared" si="0"/>
        <v>3909.61</v>
      </c>
      <c r="E11" s="7">
        <f t="shared" si="0"/>
        <v>4189.610000000001</v>
      </c>
      <c r="F11" s="7">
        <f t="shared" si="0"/>
        <v>4536.3</v>
      </c>
      <c r="G11" s="7">
        <f t="shared" si="0"/>
        <v>4682.9800000000005</v>
      </c>
      <c r="H11" s="146">
        <v>0.7028</v>
      </c>
      <c r="I11" s="41" t="s">
        <v>156</v>
      </c>
    </row>
    <row r="12" spans="1:9" ht="15">
      <c r="A12" s="40" t="s">
        <v>157</v>
      </c>
      <c r="B12" s="7">
        <f t="shared" si="0"/>
        <v>3304.8</v>
      </c>
      <c r="C12" s="7">
        <f t="shared" si="0"/>
        <v>3542.98</v>
      </c>
      <c r="D12" s="7">
        <f t="shared" si="0"/>
        <v>3710.3300000000004</v>
      </c>
      <c r="E12" s="7">
        <f t="shared" si="0"/>
        <v>4137.01</v>
      </c>
      <c r="F12" s="7">
        <f t="shared" si="0"/>
        <v>4470.360000000001</v>
      </c>
      <c r="G12" s="7">
        <f t="shared" si="0"/>
        <v>4670.37</v>
      </c>
      <c r="H12" s="146">
        <v>0.7028</v>
      </c>
      <c r="I12" s="41" t="s">
        <v>158</v>
      </c>
    </row>
    <row r="13" spans="1:9" ht="15">
      <c r="A13" s="40" t="s">
        <v>159</v>
      </c>
      <c r="B13" s="7">
        <f t="shared" si="0"/>
        <v>3242.17</v>
      </c>
      <c r="C13" s="7">
        <f t="shared" si="0"/>
        <v>3475.7700000000004</v>
      </c>
      <c r="D13" s="7">
        <f t="shared" si="0"/>
        <v>3641.7200000000003</v>
      </c>
      <c r="E13" s="7">
        <f t="shared" si="0"/>
        <v>4066.8</v>
      </c>
      <c r="F13" s="7">
        <f t="shared" si="0"/>
        <v>4400.14</v>
      </c>
      <c r="G13" s="7">
        <f t="shared" si="0"/>
        <v>4600.14</v>
      </c>
      <c r="H13" s="146">
        <v>0.7028</v>
      </c>
      <c r="I13" s="41" t="s">
        <v>160</v>
      </c>
    </row>
    <row r="14" spans="1:20" ht="15">
      <c r="A14" s="40" t="s">
        <v>161</v>
      </c>
      <c r="B14" s="7">
        <f t="shared" si="0"/>
        <v>3021.3100000000004</v>
      </c>
      <c r="C14" s="7">
        <f t="shared" si="0"/>
        <v>3328.2400000000002</v>
      </c>
      <c r="D14" s="7">
        <f t="shared" si="0"/>
        <v>3481.7200000000003</v>
      </c>
      <c r="E14" s="7">
        <f t="shared" si="0"/>
        <v>3940.3</v>
      </c>
      <c r="F14" s="7">
        <f t="shared" si="0"/>
        <v>4314.29</v>
      </c>
      <c r="G14" s="7">
        <f t="shared" si="0"/>
        <v>4621.4800000000005</v>
      </c>
      <c r="H14" s="146">
        <v>0.7028</v>
      </c>
      <c r="I14" s="41" t="s">
        <v>62</v>
      </c>
      <c r="N14" s="9"/>
      <c r="O14" s="9"/>
      <c r="P14" s="9"/>
      <c r="Q14" s="9"/>
      <c r="R14" s="9"/>
      <c r="S14" s="9"/>
      <c r="T14" s="9"/>
    </row>
    <row r="15" spans="1:20" ht="15">
      <c r="A15" s="40" t="s">
        <v>162</v>
      </c>
      <c r="B15" s="7">
        <f aca="true" t="shared" si="1" ref="B15:G21">ROUNDUP((B38*$G$3),2)</f>
        <v>2995.63</v>
      </c>
      <c r="C15" s="7">
        <f t="shared" si="1"/>
        <v>3211.1800000000003</v>
      </c>
      <c r="D15" s="7">
        <f t="shared" si="1"/>
        <v>3463.09</v>
      </c>
      <c r="E15" s="7">
        <f t="shared" si="1"/>
        <v>3831.4900000000002</v>
      </c>
      <c r="F15" s="7">
        <f t="shared" si="1"/>
        <v>4179.820000000001</v>
      </c>
      <c r="G15" s="7">
        <f t="shared" si="1"/>
        <v>4446.860000000001</v>
      </c>
      <c r="H15" s="146">
        <v>0.7028</v>
      </c>
      <c r="I15" s="41" t="s">
        <v>163</v>
      </c>
      <c r="N15" s="9"/>
      <c r="O15" s="9"/>
      <c r="P15" s="9"/>
      <c r="Q15" s="9"/>
      <c r="R15" s="9"/>
      <c r="S15" s="9"/>
      <c r="T15" s="9"/>
    </row>
    <row r="16" spans="1:20" ht="15">
      <c r="A16" s="40" t="s">
        <v>164</v>
      </c>
      <c r="B16" s="7">
        <f t="shared" si="1"/>
        <v>2995.63</v>
      </c>
      <c r="C16" s="7">
        <f t="shared" si="1"/>
        <v>3211.1800000000003</v>
      </c>
      <c r="D16" s="7">
        <f t="shared" si="1"/>
        <v>3463.09</v>
      </c>
      <c r="E16" s="7">
        <f t="shared" si="1"/>
        <v>3831.4900000000002</v>
      </c>
      <c r="F16" s="7">
        <f t="shared" si="1"/>
        <v>4179.820000000001</v>
      </c>
      <c r="G16" s="7">
        <f t="shared" si="1"/>
        <v>4446.860000000001</v>
      </c>
      <c r="H16" s="146">
        <v>0.7028</v>
      </c>
      <c r="I16" s="41" t="s">
        <v>165</v>
      </c>
      <c r="N16" s="9"/>
      <c r="O16" s="9"/>
      <c r="P16" s="9"/>
      <c r="Q16" s="9"/>
      <c r="R16" s="9"/>
      <c r="S16" s="9"/>
      <c r="T16" s="9"/>
    </row>
    <row r="17" spans="1:20" ht="15">
      <c r="A17" s="40" t="s">
        <v>166</v>
      </c>
      <c r="B17" s="7">
        <f t="shared" si="1"/>
        <v>2931.61</v>
      </c>
      <c r="C17" s="7">
        <f t="shared" si="1"/>
        <v>3142.48</v>
      </c>
      <c r="D17" s="7">
        <f t="shared" si="1"/>
        <v>3360.0400000000004</v>
      </c>
      <c r="E17" s="7">
        <f t="shared" si="1"/>
        <v>3566.15</v>
      </c>
      <c r="F17" s="7">
        <f t="shared" si="1"/>
        <v>3767.6400000000003</v>
      </c>
      <c r="G17" s="7">
        <f t="shared" si="1"/>
        <v>3979.53</v>
      </c>
      <c r="H17" s="146">
        <v>0.7028</v>
      </c>
      <c r="I17" s="41" t="s">
        <v>16</v>
      </c>
      <c r="N17" s="9"/>
      <c r="O17" s="9"/>
      <c r="P17" s="9"/>
      <c r="Q17" s="9"/>
      <c r="R17" s="9"/>
      <c r="S17" s="9"/>
      <c r="T17" s="9"/>
    </row>
    <row r="18" spans="1:20" ht="15">
      <c r="A18" s="40" t="s">
        <v>167</v>
      </c>
      <c r="B18" s="7">
        <f t="shared" si="1"/>
        <v>2855.55</v>
      </c>
      <c r="C18" s="7">
        <f t="shared" si="1"/>
        <v>3060.8500000000004</v>
      </c>
      <c r="D18" s="7">
        <f t="shared" si="1"/>
        <v>3265.13</v>
      </c>
      <c r="E18" s="7">
        <f t="shared" si="1"/>
        <v>3469.3700000000003</v>
      </c>
      <c r="F18" s="7">
        <f t="shared" si="1"/>
        <v>3622.59</v>
      </c>
      <c r="G18" s="7">
        <f t="shared" si="1"/>
        <v>3853.46</v>
      </c>
      <c r="H18" s="146">
        <v>0.7028</v>
      </c>
      <c r="I18" s="41" t="s">
        <v>168</v>
      </c>
      <c r="N18" s="9"/>
      <c r="O18" s="9"/>
      <c r="P18" s="9"/>
      <c r="Q18" s="9"/>
      <c r="R18" s="9"/>
      <c r="S18" s="9"/>
      <c r="T18" s="9"/>
    </row>
    <row r="19" spans="1:20" ht="15">
      <c r="A19" s="40" t="s">
        <v>169</v>
      </c>
      <c r="B19" s="7">
        <f t="shared" si="1"/>
        <v>2730.6400000000003</v>
      </c>
      <c r="C19" s="7">
        <f t="shared" si="1"/>
        <v>2926.8</v>
      </c>
      <c r="D19" s="7">
        <f t="shared" si="1"/>
        <v>3105.5400000000004</v>
      </c>
      <c r="E19" s="7">
        <f t="shared" si="1"/>
        <v>3226.82</v>
      </c>
      <c r="F19" s="7">
        <f t="shared" si="1"/>
        <v>3341.7200000000003</v>
      </c>
      <c r="G19" s="7">
        <f t="shared" si="1"/>
        <v>3520.73</v>
      </c>
      <c r="H19" s="146">
        <v>0.7028</v>
      </c>
      <c r="I19" s="41" t="s">
        <v>170</v>
      </c>
      <c r="N19" s="9"/>
      <c r="O19" s="9"/>
      <c r="P19" s="9"/>
      <c r="Q19" s="9"/>
      <c r="R19" s="9"/>
      <c r="S19" s="9"/>
      <c r="T19" s="9"/>
    </row>
    <row r="20" spans="1:20" ht="15">
      <c r="A20" s="40" t="s">
        <v>171</v>
      </c>
      <c r="B20" s="7">
        <f t="shared" si="1"/>
        <v>2572.42</v>
      </c>
      <c r="C20" s="7">
        <f t="shared" si="1"/>
        <v>2756.9900000000002</v>
      </c>
      <c r="D20" s="7">
        <f t="shared" si="1"/>
        <v>2928.71</v>
      </c>
      <c r="E20" s="7">
        <f t="shared" si="1"/>
        <v>3086.38</v>
      </c>
      <c r="F20" s="7">
        <f t="shared" si="1"/>
        <v>3158.51</v>
      </c>
      <c r="G20" s="7">
        <f t="shared" si="1"/>
        <v>3244.69</v>
      </c>
      <c r="H20" s="146">
        <v>0.7028</v>
      </c>
      <c r="I20" s="41" t="s">
        <v>172</v>
      </c>
      <c r="N20" s="9"/>
      <c r="O20" s="9"/>
      <c r="P20" s="9"/>
      <c r="Q20" s="9"/>
      <c r="R20" s="9"/>
      <c r="S20" s="9"/>
      <c r="T20" s="9"/>
    </row>
    <row r="21" spans="1:20" ht="15">
      <c r="A21" s="40" t="s">
        <v>173</v>
      </c>
      <c r="B21" s="7">
        <f t="shared" si="1"/>
        <v>2377.38</v>
      </c>
      <c r="C21" s="7">
        <f t="shared" si="1"/>
        <v>2490.44</v>
      </c>
      <c r="D21" s="7">
        <f t="shared" si="1"/>
        <v>2574.0800000000004</v>
      </c>
      <c r="E21" s="7">
        <f t="shared" si="1"/>
        <v>2664.88</v>
      </c>
      <c r="F21" s="7">
        <f t="shared" si="1"/>
        <v>2767</v>
      </c>
      <c r="G21" s="7">
        <f t="shared" si="1"/>
        <v>2869.1600000000003</v>
      </c>
      <c r="H21" s="146">
        <v>0.7028</v>
      </c>
      <c r="I21" s="41" t="s">
        <v>174</v>
      </c>
      <c r="N21" s="9"/>
      <c r="O21" s="9"/>
      <c r="P21" s="9"/>
      <c r="Q21" s="9"/>
      <c r="R21" s="9"/>
      <c r="S21" s="9"/>
      <c r="T21" s="9"/>
    </row>
    <row r="22" spans="1:20" ht="15">
      <c r="A22" s="40" t="s">
        <v>63</v>
      </c>
      <c r="B22" s="7">
        <v>1753.54</v>
      </c>
      <c r="C22" s="7"/>
      <c r="D22" s="7"/>
      <c r="E22" s="7"/>
      <c r="F22" s="7"/>
      <c r="G22" s="7"/>
      <c r="H22" s="146">
        <v>0.7028</v>
      </c>
      <c r="I22" s="41"/>
      <c r="N22" s="9"/>
      <c r="O22" s="9"/>
      <c r="P22" s="9"/>
      <c r="Q22" s="9"/>
      <c r="R22" s="9"/>
      <c r="S22" s="9"/>
      <c r="T22" s="9"/>
    </row>
    <row r="23" spans="1:20" ht="15">
      <c r="A23" s="40" t="s">
        <v>65</v>
      </c>
      <c r="B23" s="7">
        <v>1528.26</v>
      </c>
      <c r="C23" s="7"/>
      <c r="D23" s="7"/>
      <c r="E23" s="7"/>
      <c r="F23" s="7"/>
      <c r="G23" s="7"/>
      <c r="H23" s="146">
        <v>0.7028</v>
      </c>
      <c r="I23" s="41"/>
      <c r="N23" s="9"/>
      <c r="O23" s="9"/>
      <c r="P23" s="9"/>
      <c r="Q23" s="9"/>
      <c r="R23" s="9"/>
      <c r="S23" s="9"/>
      <c r="T23" s="9"/>
    </row>
    <row r="24" spans="1:20" ht="15">
      <c r="A24" s="40" t="s">
        <v>64</v>
      </c>
      <c r="B24" s="7">
        <v>1471.31</v>
      </c>
      <c r="C24" s="7"/>
      <c r="D24" s="7"/>
      <c r="E24" s="7"/>
      <c r="F24" s="7"/>
      <c r="G24" s="7"/>
      <c r="H24" s="146">
        <v>0.7028</v>
      </c>
      <c r="I24" s="41"/>
      <c r="N24" s="9"/>
      <c r="O24" s="9"/>
      <c r="P24" s="9"/>
      <c r="Q24" s="9"/>
      <c r="R24" s="9"/>
      <c r="S24" s="9"/>
      <c r="T24" s="9"/>
    </row>
    <row r="25" ht="15">
      <c r="A25" s="9"/>
    </row>
    <row r="26" spans="1:9" s="150" customFormat="1" ht="30" customHeight="1">
      <c r="A26" s="266" t="s">
        <v>175</v>
      </c>
      <c r="B26" s="267"/>
      <c r="C26" s="267"/>
      <c r="D26" s="221">
        <v>44287</v>
      </c>
      <c r="E26" s="221">
        <v>44651</v>
      </c>
      <c r="G26" s="222"/>
      <c r="H26" s="223"/>
      <c r="I26" s="223"/>
    </row>
    <row r="27" spans="1:9" ht="15">
      <c r="A27" s="30" t="s">
        <v>45</v>
      </c>
      <c r="B27" s="39">
        <v>1</v>
      </c>
      <c r="C27" s="39">
        <v>2</v>
      </c>
      <c r="D27" s="39">
        <v>3</v>
      </c>
      <c r="E27" s="39">
        <v>4</v>
      </c>
      <c r="F27" s="39">
        <v>5</v>
      </c>
      <c r="G27" s="39">
        <v>6</v>
      </c>
      <c r="H27" s="30" t="s">
        <v>41</v>
      </c>
      <c r="I27" s="30" t="s">
        <v>53</v>
      </c>
    </row>
    <row r="28" spans="1:9" ht="15">
      <c r="A28" s="40" t="s">
        <v>146</v>
      </c>
      <c r="B28" s="7">
        <v>3954.6</v>
      </c>
      <c r="C28" s="7">
        <v>4060.36</v>
      </c>
      <c r="D28" s="7">
        <v>4584.31</v>
      </c>
      <c r="E28" s="7">
        <v>4977.24</v>
      </c>
      <c r="F28" s="7">
        <v>5566.65</v>
      </c>
      <c r="G28" s="7">
        <v>5926.84</v>
      </c>
      <c r="H28" s="146">
        <v>0.7028</v>
      </c>
      <c r="I28" s="41" t="s">
        <v>147</v>
      </c>
    </row>
    <row r="29" spans="1:9" ht="15">
      <c r="A29" s="40" t="s">
        <v>148</v>
      </c>
      <c r="B29" s="7">
        <v>3630.87</v>
      </c>
      <c r="C29" s="7">
        <v>3896.65</v>
      </c>
      <c r="D29" s="7">
        <v>4322.33</v>
      </c>
      <c r="E29" s="7">
        <v>4584.31</v>
      </c>
      <c r="F29" s="7">
        <v>5108.21</v>
      </c>
      <c r="G29" s="7">
        <v>5416.02</v>
      </c>
      <c r="H29" s="146">
        <v>0.7028</v>
      </c>
      <c r="I29" s="41" t="s">
        <v>149</v>
      </c>
    </row>
    <row r="30" spans="1:9" ht="15">
      <c r="A30" s="40" t="s">
        <v>150</v>
      </c>
      <c r="B30" s="7">
        <v>3552.52</v>
      </c>
      <c r="C30" s="7">
        <v>3811.52</v>
      </c>
      <c r="D30" s="7">
        <v>4099.67</v>
      </c>
      <c r="E30" s="7">
        <v>4453.31</v>
      </c>
      <c r="F30" s="7">
        <v>4846.25</v>
      </c>
      <c r="G30" s="7">
        <v>5082.02</v>
      </c>
      <c r="H30" s="146">
        <v>0.7028</v>
      </c>
      <c r="I30" s="41" t="s">
        <v>13</v>
      </c>
    </row>
    <row r="31" spans="1:9" ht="15">
      <c r="A31" s="40" t="s">
        <v>151</v>
      </c>
      <c r="B31" s="7">
        <v>3420.09</v>
      </c>
      <c r="C31" s="7">
        <v>3667.41</v>
      </c>
      <c r="D31" s="7">
        <v>3929.41</v>
      </c>
      <c r="E31" s="7">
        <v>4230.66</v>
      </c>
      <c r="F31" s="7">
        <v>4715.28</v>
      </c>
      <c r="G31" s="7">
        <v>4924.83</v>
      </c>
      <c r="H31" s="146">
        <v>0.7028</v>
      </c>
      <c r="I31" s="41" t="s">
        <v>14</v>
      </c>
    </row>
    <row r="32" spans="1:9" ht="15">
      <c r="A32" s="40" t="s">
        <v>152</v>
      </c>
      <c r="B32" s="7">
        <v>3385.53</v>
      </c>
      <c r="C32" s="7">
        <v>3629.81</v>
      </c>
      <c r="D32" s="7">
        <v>3920.94</v>
      </c>
      <c r="E32" s="7">
        <v>4217.08</v>
      </c>
      <c r="F32" s="7">
        <v>4544.56</v>
      </c>
      <c r="G32" s="7">
        <v>4773.76</v>
      </c>
      <c r="H32" s="146">
        <v>0.7028</v>
      </c>
      <c r="I32" s="4" t="s">
        <v>153</v>
      </c>
    </row>
    <row r="33" spans="1:9" ht="15">
      <c r="A33" s="40" t="s">
        <v>154</v>
      </c>
      <c r="B33" s="7">
        <v>3301.68</v>
      </c>
      <c r="C33" s="7">
        <v>3539.7</v>
      </c>
      <c r="D33" s="7">
        <v>3863.91</v>
      </c>
      <c r="E33" s="7">
        <v>4125.84</v>
      </c>
      <c r="F33" s="7">
        <v>4453.31</v>
      </c>
      <c r="G33" s="7">
        <v>4617.03</v>
      </c>
      <c r="H33" s="146">
        <v>0.7028</v>
      </c>
      <c r="I33" s="41" t="s">
        <v>15</v>
      </c>
    </row>
    <row r="34" spans="1:9" ht="15">
      <c r="A34" s="40" t="s">
        <v>155</v>
      </c>
      <c r="B34" s="7">
        <v>3292.48</v>
      </c>
      <c r="C34" s="7">
        <v>3529.83</v>
      </c>
      <c r="D34" s="7">
        <v>3840.48</v>
      </c>
      <c r="E34" s="7">
        <v>4115.53</v>
      </c>
      <c r="F34" s="7">
        <v>4456.09</v>
      </c>
      <c r="G34" s="7">
        <v>4600.17</v>
      </c>
      <c r="H34" s="146">
        <v>0.7028</v>
      </c>
      <c r="I34" s="41" t="s">
        <v>156</v>
      </c>
    </row>
    <row r="35" spans="1:9" ht="15">
      <c r="A35" s="40" t="s">
        <v>157</v>
      </c>
      <c r="B35" s="7">
        <v>3246.36</v>
      </c>
      <c r="C35" s="7">
        <v>3480.33</v>
      </c>
      <c r="D35" s="7">
        <v>3644.72</v>
      </c>
      <c r="E35" s="7">
        <v>4063.86</v>
      </c>
      <c r="F35" s="7">
        <v>4391.31</v>
      </c>
      <c r="G35" s="7">
        <v>4587.78</v>
      </c>
      <c r="H35" s="146">
        <v>0.7028</v>
      </c>
      <c r="I35" s="41" t="s">
        <v>158</v>
      </c>
    </row>
    <row r="36" spans="1:9" ht="15">
      <c r="A36" s="40" t="s">
        <v>159</v>
      </c>
      <c r="B36" s="7">
        <v>3184.84</v>
      </c>
      <c r="C36" s="7">
        <v>3414.31</v>
      </c>
      <c r="D36" s="7">
        <v>3577.32</v>
      </c>
      <c r="E36" s="7">
        <v>3994.89</v>
      </c>
      <c r="F36" s="7">
        <v>4322.33</v>
      </c>
      <c r="G36" s="7">
        <v>4518.8</v>
      </c>
      <c r="H36" s="146">
        <v>0.7028</v>
      </c>
      <c r="I36" s="41" t="s">
        <v>160</v>
      </c>
    </row>
    <row r="37" spans="1:20" ht="15">
      <c r="A37" s="40" t="s">
        <v>161</v>
      </c>
      <c r="B37" s="7">
        <v>2967.88</v>
      </c>
      <c r="C37" s="7">
        <v>3269.39</v>
      </c>
      <c r="D37" s="7">
        <v>3420.15</v>
      </c>
      <c r="E37" s="7">
        <v>3870.62</v>
      </c>
      <c r="F37" s="7">
        <v>4238</v>
      </c>
      <c r="G37" s="7">
        <v>4539.76</v>
      </c>
      <c r="H37" s="146">
        <v>0.7028</v>
      </c>
      <c r="I37" s="41" t="s">
        <v>62</v>
      </c>
      <c r="N37" s="9"/>
      <c r="O37" s="9"/>
      <c r="P37" s="9"/>
      <c r="Q37" s="9"/>
      <c r="R37" s="9"/>
      <c r="S37" s="9"/>
      <c r="T37" s="9"/>
    </row>
    <row r="38" spans="1:20" ht="15">
      <c r="A38" s="40" t="s">
        <v>162</v>
      </c>
      <c r="B38" s="7">
        <v>2942.66</v>
      </c>
      <c r="C38" s="7">
        <v>3154.4</v>
      </c>
      <c r="D38" s="7">
        <v>3401.85</v>
      </c>
      <c r="E38" s="7">
        <v>3763.74</v>
      </c>
      <c r="F38" s="7">
        <v>4105.91</v>
      </c>
      <c r="G38" s="7">
        <v>4368.23</v>
      </c>
      <c r="H38" s="146">
        <v>0.7951</v>
      </c>
      <c r="I38" s="41" t="s">
        <v>163</v>
      </c>
      <c r="N38" s="9"/>
      <c r="O38" s="9"/>
      <c r="P38" s="9"/>
      <c r="Q38" s="9"/>
      <c r="R38" s="9"/>
      <c r="S38" s="9"/>
      <c r="T38" s="9"/>
    </row>
    <row r="39" spans="1:20" ht="15">
      <c r="A39" s="40" t="s">
        <v>164</v>
      </c>
      <c r="B39" s="7">
        <v>2942.66</v>
      </c>
      <c r="C39" s="7">
        <v>3154.4</v>
      </c>
      <c r="D39" s="7">
        <v>3401.85</v>
      </c>
      <c r="E39" s="7">
        <v>3763.74</v>
      </c>
      <c r="F39" s="7">
        <v>4105.91</v>
      </c>
      <c r="G39" s="7">
        <v>4368.23</v>
      </c>
      <c r="H39" s="146">
        <v>0.7951</v>
      </c>
      <c r="I39" s="41" t="s">
        <v>165</v>
      </c>
      <c r="N39" s="9"/>
      <c r="O39" s="9"/>
      <c r="P39" s="9"/>
      <c r="Q39" s="9"/>
      <c r="R39" s="9"/>
      <c r="S39" s="9"/>
      <c r="T39" s="9"/>
    </row>
    <row r="40" spans="1:20" ht="15">
      <c r="A40" s="40" t="s">
        <v>166</v>
      </c>
      <c r="B40" s="7">
        <v>2879.77</v>
      </c>
      <c r="C40" s="7">
        <v>3086.91</v>
      </c>
      <c r="D40" s="7">
        <v>3300.62</v>
      </c>
      <c r="E40" s="7">
        <v>3503.09</v>
      </c>
      <c r="F40" s="7">
        <v>3701.02</v>
      </c>
      <c r="G40" s="7">
        <v>3909.16</v>
      </c>
      <c r="H40" s="146">
        <v>0.7951</v>
      </c>
      <c r="I40" s="41" t="s">
        <v>16</v>
      </c>
      <c r="N40" s="9"/>
      <c r="O40" s="9"/>
      <c r="P40" s="9"/>
      <c r="Q40" s="9"/>
      <c r="R40" s="9"/>
      <c r="S40" s="9"/>
      <c r="T40" s="9"/>
    </row>
    <row r="41" spans="1:20" ht="15">
      <c r="A41" s="40" t="s">
        <v>167</v>
      </c>
      <c r="B41" s="7">
        <v>2805.05</v>
      </c>
      <c r="C41" s="7">
        <v>3006.72</v>
      </c>
      <c r="D41" s="7">
        <v>3207.39</v>
      </c>
      <c r="E41" s="7">
        <v>3408.02</v>
      </c>
      <c r="F41" s="7">
        <v>3558.53</v>
      </c>
      <c r="G41" s="7">
        <v>3785.32</v>
      </c>
      <c r="H41" s="146">
        <v>0.7951</v>
      </c>
      <c r="I41" s="41" t="s">
        <v>168</v>
      </c>
      <c r="N41" s="9"/>
      <c r="O41" s="9"/>
      <c r="P41" s="9"/>
      <c r="Q41" s="9"/>
      <c r="R41" s="9"/>
      <c r="S41" s="9"/>
      <c r="T41" s="9"/>
    </row>
    <row r="42" spans="1:20" ht="15">
      <c r="A42" s="40" t="s">
        <v>169</v>
      </c>
      <c r="B42" s="7">
        <v>2682.35</v>
      </c>
      <c r="C42" s="7">
        <v>2875.04</v>
      </c>
      <c r="D42" s="7">
        <v>3050.62</v>
      </c>
      <c r="E42" s="7">
        <v>3169.76</v>
      </c>
      <c r="F42" s="7">
        <v>3282.63</v>
      </c>
      <c r="G42" s="7">
        <v>3458.47</v>
      </c>
      <c r="H42" s="146">
        <v>0.7951</v>
      </c>
      <c r="I42" s="41" t="s">
        <v>170</v>
      </c>
      <c r="N42" s="9"/>
      <c r="O42" s="9"/>
      <c r="P42" s="9"/>
      <c r="Q42" s="9"/>
      <c r="R42" s="9"/>
      <c r="S42" s="9"/>
      <c r="T42" s="9"/>
    </row>
    <row r="43" spans="1:20" ht="15">
      <c r="A43" s="40" t="s">
        <v>171</v>
      </c>
      <c r="B43" s="7">
        <v>2526.93</v>
      </c>
      <c r="C43" s="7">
        <v>2708.24</v>
      </c>
      <c r="D43" s="7">
        <v>2876.92</v>
      </c>
      <c r="E43" s="7">
        <v>3031.8</v>
      </c>
      <c r="F43" s="7">
        <v>3102.66</v>
      </c>
      <c r="G43" s="7">
        <v>3187.31</v>
      </c>
      <c r="H43" s="146">
        <v>0.7951</v>
      </c>
      <c r="I43" s="41" t="s">
        <v>172</v>
      </c>
      <c r="N43" s="9"/>
      <c r="O43" s="9"/>
      <c r="P43" s="9"/>
      <c r="Q43" s="9"/>
      <c r="R43" s="9"/>
      <c r="S43" s="9"/>
      <c r="T43" s="9"/>
    </row>
    <row r="44" spans="1:20" ht="15">
      <c r="A44" s="40" t="s">
        <v>173</v>
      </c>
      <c r="B44" s="7">
        <v>2335.34</v>
      </c>
      <c r="C44" s="7">
        <v>2446.4</v>
      </c>
      <c r="D44" s="7">
        <v>2528.56</v>
      </c>
      <c r="E44" s="7">
        <v>2617.76</v>
      </c>
      <c r="F44" s="7">
        <v>2718.07</v>
      </c>
      <c r="G44" s="7">
        <v>2818.42</v>
      </c>
      <c r="H44" s="146">
        <v>0.7951</v>
      </c>
      <c r="I44" s="41" t="s">
        <v>174</v>
      </c>
      <c r="N44" s="9"/>
      <c r="O44" s="9"/>
      <c r="P44" s="9"/>
      <c r="Q44" s="9"/>
      <c r="R44" s="9"/>
      <c r="S44" s="9"/>
      <c r="T44" s="9"/>
    </row>
    <row r="45" spans="1:20" ht="15">
      <c r="A45" s="40" t="s">
        <v>63</v>
      </c>
      <c r="B45" s="7">
        <v>1753.54</v>
      </c>
      <c r="C45" s="7"/>
      <c r="D45" s="7"/>
      <c r="E45" s="7"/>
      <c r="F45" s="7"/>
      <c r="G45" s="7"/>
      <c r="H45" s="146">
        <v>0.95</v>
      </c>
      <c r="I45" s="41"/>
      <c r="N45" s="9"/>
      <c r="O45" s="9"/>
      <c r="P45" s="9"/>
      <c r="Q45" s="9"/>
      <c r="R45" s="9"/>
      <c r="S45" s="9"/>
      <c r="T45" s="9"/>
    </row>
    <row r="46" spans="1:20" ht="15">
      <c r="A46" s="40" t="s">
        <v>65</v>
      </c>
      <c r="B46" s="7">
        <v>1528.26</v>
      </c>
      <c r="C46" s="7"/>
      <c r="D46" s="7"/>
      <c r="E46" s="7"/>
      <c r="F46" s="7"/>
      <c r="G46" s="7"/>
      <c r="H46" s="146">
        <v>0.95</v>
      </c>
      <c r="I46" s="41"/>
      <c r="N46" s="9"/>
      <c r="O46" s="9"/>
      <c r="P46" s="9"/>
      <c r="Q46" s="9"/>
      <c r="R46" s="9"/>
      <c r="S46" s="9"/>
      <c r="T46" s="9"/>
    </row>
    <row r="47" spans="1:20" ht="15">
      <c r="A47" s="40" t="s">
        <v>64</v>
      </c>
      <c r="B47" s="7">
        <v>1471.31</v>
      </c>
      <c r="C47" s="7"/>
      <c r="D47" s="7"/>
      <c r="E47" s="7"/>
      <c r="F47" s="7"/>
      <c r="G47" s="7"/>
      <c r="H47" s="146">
        <v>0.95</v>
      </c>
      <c r="I47" s="41"/>
      <c r="N47" s="9"/>
      <c r="O47" s="9"/>
      <c r="P47" s="9"/>
      <c r="Q47" s="9"/>
      <c r="R47" s="9"/>
      <c r="S47" s="9"/>
      <c r="T47" s="9"/>
    </row>
    <row r="48" spans="1:20" ht="15.75" customHeight="1">
      <c r="A48" s="148"/>
      <c r="B48" s="114"/>
      <c r="C48" s="114"/>
      <c r="D48" s="114"/>
      <c r="E48" s="114"/>
      <c r="F48" s="114"/>
      <c r="G48" s="114"/>
      <c r="H48" s="147"/>
      <c r="I48" s="46"/>
      <c r="N48" s="9"/>
      <c r="O48" s="9"/>
      <c r="P48" s="9"/>
      <c r="Q48" s="9"/>
      <c r="R48" s="9"/>
      <c r="S48" s="9"/>
      <c r="T48" s="9"/>
    </row>
    <row r="49" spans="1:20" ht="43.2">
      <c r="A49" s="38" t="s">
        <v>46</v>
      </c>
      <c r="N49" s="9"/>
      <c r="O49" s="9"/>
      <c r="P49" s="9"/>
      <c r="Q49" s="9"/>
      <c r="R49" s="9"/>
      <c r="S49" s="9"/>
      <c r="T49" s="9"/>
    </row>
    <row r="50" spans="1:20" ht="15">
      <c r="A50" s="30" t="s">
        <v>17</v>
      </c>
      <c r="B50" s="39">
        <v>1</v>
      </c>
      <c r="C50" s="39">
        <v>2</v>
      </c>
      <c r="D50" s="39">
        <v>3</v>
      </c>
      <c r="E50" s="39">
        <v>4</v>
      </c>
      <c r="F50" s="39">
        <v>5</v>
      </c>
      <c r="G50" s="39">
        <v>6</v>
      </c>
      <c r="H50" s="30" t="s">
        <v>41</v>
      </c>
      <c r="I50" s="30" t="s">
        <v>53</v>
      </c>
      <c r="N50" s="224"/>
      <c r="O50" s="9"/>
      <c r="P50" s="9"/>
      <c r="Q50" s="9"/>
      <c r="R50" s="9"/>
      <c r="S50" s="9"/>
      <c r="T50" s="9"/>
    </row>
    <row r="51" spans="1:20" ht="15">
      <c r="A51" s="40" t="s">
        <v>146</v>
      </c>
      <c r="B51" s="7">
        <v>3900</v>
      </c>
      <c r="C51" s="7">
        <v>4004.3</v>
      </c>
      <c r="D51" s="7">
        <v>4521.02</v>
      </c>
      <c r="E51" s="7">
        <v>4908.52</v>
      </c>
      <c r="F51" s="7">
        <v>5489.79</v>
      </c>
      <c r="G51" s="7">
        <v>5845.01</v>
      </c>
      <c r="H51" s="146">
        <v>0.7028</v>
      </c>
      <c r="I51" s="41" t="s">
        <v>147</v>
      </c>
      <c r="N51" s="9"/>
      <c r="O51" s="9"/>
      <c r="P51" s="9"/>
      <c r="Q51" s="9"/>
      <c r="R51" s="9"/>
      <c r="S51" s="9"/>
      <c r="T51" s="9"/>
    </row>
    <row r="52" spans="1:9" ht="15">
      <c r="A52" s="40" t="s">
        <v>148</v>
      </c>
      <c r="B52" s="7">
        <v>3580.74</v>
      </c>
      <c r="C52" s="7">
        <v>3842.85</v>
      </c>
      <c r="D52" s="7">
        <v>4262.65</v>
      </c>
      <c r="E52" s="7">
        <v>4521.02</v>
      </c>
      <c r="F52" s="7">
        <v>5037.68</v>
      </c>
      <c r="G52" s="7">
        <v>5341.24</v>
      </c>
      <c r="H52" s="146">
        <v>0.7028</v>
      </c>
      <c r="I52" s="41" t="s">
        <v>149</v>
      </c>
    </row>
    <row r="53" spans="1:9" ht="15">
      <c r="A53" s="40" t="s">
        <v>150</v>
      </c>
      <c r="B53" s="7">
        <v>3502.52</v>
      </c>
      <c r="C53" s="7">
        <v>3758.9</v>
      </c>
      <c r="D53" s="7">
        <v>4043.07</v>
      </c>
      <c r="E53" s="7">
        <v>4391.82</v>
      </c>
      <c r="F53" s="7">
        <v>4779.34</v>
      </c>
      <c r="G53" s="7">
        <v>5011.85</v>
      </c>
      <c r="H53" s="146">
        <v>0.7028</v>
      </c>
      <c r="I53" s="41" t="s">
        <v>13</v>
      </c>
    </row>
    <row r="54" spans="1:9" ht="15">
      <c r="A54" s="40" t="s">
        <v>151</v>
      </c>
      <c r="B54" s="7">
        <v>3370.09</v>
      </c>
      <c r="C54" s="7">
        <v>3616.78</v>
      </c>
      <c r="D54" s="7">
        <v>3875.16</v>
      </c>
      <c r="E54" s="7">
        <v>4172.25</v>
      </c>
      <c r="F54" s="7">
        <v>4650.18</v>
      </c>
      <c r="G54" s="7">
        <v>4856.83</v>
      </c>
      <c r="H54" s="146">
        <v>0.7028</v>
      </c>
      <c r="I54" s="41" t="s">
        <v>14</v>
      </c>
    </row>
    <row r="55" spans="1:9" ht="15">
      <c r="A55" s="40" t="s">
        <v>152</v>
      </c>
      <c r="B55" s="7">
        <v>3335.53</v>
      </c>
      <c r="C55" s="7">
        <v>3579.69</v>
      </c>
      <c r="D55" s="7">
        <v>3866.8</v>
      </c>
      <c r="E55" s="7">
        <v>4158.86</v>
      </c>
      <c r="F55" s="7">
        <v>4481.81</v>
      </c>
      <c r="G55" s="7">
        <v>4707.85</v>
      </c>
      <c r="H55" s="146">
        <v>0.7028</v>
      </c>
      <c r="I55" s="4" t="s">
        <v>153</v>
      </c>
    </row>
    <row r="56" spans="1:9" ht="15">
      <c r="A56" s="40" t="s">
        <v>154</v>
      </c>
      <c r="B56" s="7">
        <v>3251.68</v>
      </c>
      <c r="C56" s="7">
        <v>3489.7</v>
      </c>
      <c r="D56" s="7">
        <v>3810.56</v>
      </c>
      <c r="E56" s="7">
        <v>4068.88</v>
      </c>
      <c r="F56" s="7">
        <v>4391.82</v>
      </c>
      <c r="G56" s="7">
        <v>4553.28</v>
      </c>
      <c r="H56" s="146">
        <v>0.7028</v>
      </c>
      <c r="I56" s="41" t="s">
        <v>15</v>
      </c>
    </row>
    <row r="57" spans="1:9" ht="15">
      <c r="A57" s="40" t="s">
        <v>155</v>
      </c>
      <c r="B57" s="7">
        <v>3242.48</v>
      </c>
      <c r="C57" s="7">
        <v>3479.83</v>
      </c>
      <c r="D57" s="7">
        <v>3787.46</v>
      </c>
      <c r="E57" s="7">
        <v>4058.71</v>
      </c>
      <c r="F57" s="7">
        <v>4394.57</v>
      </c>
      <c r="G57" s="7">
        <v>4536.66</v>
      </c>
      <c r="H57" s="146">
        <v>0.7028</v>
      </c>
      <c r="I57" s="41" t="s">
        <v>156</v>
      </c>
    </row>
    <row r="58" spans="1:9" ht="15">
      <c r="A58" s="40" t="s">
        <v>157</v>
      </c>
      <c r="B58" s="7">
        <v>3196.36</v>
      </c>
      <c r="C58" s="7">
        <v>3430.33</v>
      </c>
      <c r="D58" s="7">
        <v>3594.4</v>
      </c>
      <c r="E58" s="7">
        <v>4007.75</v>
      </c>
      <c r="F58" s="7">
        <v>4330.68</v>
      </c>
      <c r="G58" s="7">
        <v>4524.44</v>
      </c>
      <c r="H58" s="146">
        <v>0.7028</v>
      </c>
      <c r="I58" s="41" t="s">
        <v>158</v>
      </c>
    </row>
    <row r="59" spans="1:9" ht="15">
      <c r="A59" s="40" t="s">
        <v>159</v>
      </c>
      <c r="B59" s="7">
        <v>3134.84</v>
      </c>
      <c r="C59" s="7">
        <v>3364.31</v>
      </c>
      <c r="D59" s="7">
        <v>3527.32</v>
      </c>
      <c r="E59" s="7">
        <v>3939.73</v>
      </c>
      <c r="F59" s="7">
        <v>4262.65</v>
      </c>
      <c r="G59" s="7">
        <v>4456.41</v>
      </c>
      <c r="H59" s="146">
        <v>0.7028</v>
      </c>
      <c r="I59" s="41" t="s">
        <v>160</v>
      </c>
    </row>
    <row r="60" spans="1:9" ht="15">
      <c r="A60" s="40" t="s">
        <v>161</v>
      </c>
      <c r="B60" s="7">
        <v>2917.88</v>
      </c>
      <c r="C60" s="7">
        <v>3219.39</v>
      </c>
      <c r="D60" s="7">
        <v>3370.15</v>
      </c>
      <c r="E60" s="7">
        <v>3817.18</v>
      </c>
      <c r="F60" s="7">
        <v>4179.49</v>
      </c>
      <c r="G60" s="7">
        <v>4477.08</v>
      </c>
      <c r="H60" s="146">
        <v>0.7028</v>
      </c>
      <c r="I60" s="41" t="s">
        <v>62</v>
      </c>
    </row>
    <row r="61" spans="1:9" ht="15">
      <c r="A61" s="40" t="s">
        <v>162</v>
      </c>
      <c r="B61" s="7">
        <v>2892.66</v>
      </c>
      <c r="C61" s="7">
        <v>3104.4</v>
      </c>
      <c r="D61" s="7">
        <v>3351.85</v>
      </c>
      <c r="E61" s="7">
        <v>3711.78</v>
      </c>
      <c r="F61" s="7">
        <v>4049.22</v>
      </c>
      <c r="G61" s="7">
        <v>4307.92</v>
      </c>
      <c r="H61" s="146">
        <v>0.7951</v>
      </c>
      <c r="I61" s="41" t="s">
        <v>163</v>
      </c>
    </row>
    <row r="62" spans="1:9" ht="15">
      <c r="A62" s="40" t="s">
        <v>164</v>
      </c>
      <c r="B62" s="7">
        <v>2892.66</v>
      </c>
      <c r="C62" s="7">
        <v>3104.4</v>
      </c>
      <c r="D62" s="7">
        <v>3351.85</v>
      </c>
      <c r="E62" s="7">
        <v>3711.78</v>
      </c>
      <c r="F62" s="7">
        <v>4049.22</v>
      </c>
      <c r="G62" s="7">
        <v>4307.92</v>
      </c>
      <c r="H62" s="146">
        <v>0.7951</v>
      </c>
      <c r="I62" s="41" t="s">
        <v>165</v>
      </c>
    </row>
    <row r="63" spans="1:9" ht="15">
      <c r="A63" s="40" t="s">
        <v>166</v>
      </c>
      <c r="B63" s="7">
        <v>1829.77</v>
      </c>
      <c r="C63" s="7">
        <v>3036.91</v>
      </c>
      <c r="D63" s="7">
        <v>3250.62</v>
      </c>
      <c r="E63" s="7">
        <v>3453.09</v>
      </c>
      <c r="F63" s="7">
        <v>3649.92</v>
      </c>
      <c r="G63" s="7">
        <v>3855.19</v>
      </c>
      <c r="H63" s="146">
        <v>0.7951</v>
      </c>
      <c r="I63" s="41" t="s">
        <v>16</v>
      </c>
    </row>
    <row r="64" spans="1:9" ht="15">
      <c r="A64" s="40" t="s">
        <v>167</v>
      </c>
      <c r="B64" s="7">
        <v>2755.05</v>
      </c>
      <c r="C64" s="7">
        <v>2956.72</v>
      </c>
      <c r="D64" s="7">
        <v>3157.39</v>
      </c>
      <c r="E64" s="7">
        <v>3358.02</v>
      </c>
      <c r="F64" s="7">
        <v>3508.53</v>
      </c>
      <c r="G64" s="7">
        <v>3733.06</v>
      </c>
      <c r="H64" s="146">
        <v>0.7951</v>
      </c>
      <c r="I64" s="41" t="s">
        <v>168</v>
      </c>
    </row>
    <row r="65" spans="1:9" ht="15">
      <c r="A65" s="40" t="s">
        <v>169</v>
      </c>
      <c r="B65" s="7">
        <v>2632.35</v>
      </c>
      <c r="C65" s="7">
        <v>2825.04</v>
      </c>
      <c r="D65" s="7">
        <v>3000.62</v>
      </c>
      <c r="E65" s="7">
        <v>3119.76</v>
      </c>
      <c r="F65" s="7">
        <v>3232.63</v>
      </c>
      <c r="G65" s="7">
        <v>3408.47</v>
      </c>
      <c r="H65" s="146">
        <v>0.7951</v>
      </c>
      <c r="I65" s="41" t="s">
        <v>170</v>
      </c>
    </row>
    <row r="66" spans="1:9" ht="15">
      <c r="A66" s="40" t="s">
        <v>171</v>
      </c>
      <c r="B66" s="7">
        <v>2476.93</v>
      </c>
      <c r="C66" s="7">
        <v>2658.24</v>
      </c>
      <c r="D66" s="7">
        <v>2826.92</v>
      </c>
      <c r="E66" s="7">
        <v>2981.8</v>
      </c>
      <c r="F66" s="7">
        <v>3052.66</v>
      </c>
      <c r="G66" s="7">
        <v>3137.31</v>
      </c>
      <c r="H66" s="146">
        <v>0.7951</v>
      </c>
      <c r="I66" s="41" t="s">
        <v>172</v>
      </c>
    </row>
    <row r="67" spans="1:9" ht="15">
      <c r="A67" s="40" t="s">
        <v>173</v>
      </c>
      <c r="B67" s="7">
        <v>2285.34</v>
      </c>
      <c r="C67" s="7">
        <v>2396.4</v>
      </c>
      <c r="D67" s="7">
        <v>2478.56</v>
      </c>
      <c r="E67" s="7">
        <v>2567.76</v>
      </c>
      <c r="F67" s="7">
        <v>2668.07</v>
      </c>
      <c r="G67" s="7">
        <v>2768.42</v>
      </c>
      <c r="H67" s="146">
        <v>0.7951</v>
      </c>
      <c r="I67" s="41" t="s">
        <v>174</v>
      </c>
    </row>
    <row r="68" spans="1:9" ht="15">
      <c r="A68" s="40" t="s">
        <v>63</v>
      </c>
      <c r="B68" s="7">
        <v>1753.54</v>
      </c>
      <c r="C68" s="7"/>
      <c r="D68" s="7"/>
      <c r="E68" s="7"/>
      <c r="F68" s="7"/>
      <c r="G68" s="7"/>
      <c r="H68" s="146">
        <v>0.95</v>
      </c>
      <c r="I68" s="41"/>
    </row>
    <row r="69" spans="1:9" ht="15">
      <c r="A69" s="40" t="s">
        <v>65</v>
      </c>
      <c r="B69" s="7">
        <v>1528.26</v>
      </c>
      <c r="C69" s="7"/>
      <c r="D69" s="7"/>
      <c r="E69" s="7"/>
      <c r="F69" s="7"/>
      <c r="G69" s="7"/>
      <c r="H69" s="146">
        <v>0.95</v>
      </c>
      <c r="I69" s="41"/>
    </row>
    <row r="70" spans="1:9" ht="15">
      <c r="A70" s="40" t="s">
        <v>64</v>
      </c>
      <c r="B70" s="7">
        <v>1471.31</v>
      </c>
      <c r="C70" s="7"/>
      <c r="D70" s="7"/>
      <c r="E70" s="7"/>
      <c r="F70" s="7"/>
      <c r="G70" s="7"/>
      <c r="H70" s="146">
        <v>0.95</v>
      </c>
      <c r="I70" s="41"/>
    </row>
    <row r="71" spans="8:9" ht="15">
      <c r="H71" s="10"/>
      <c r="I71" s="10"/>
    </row>
    <row r="72" spans="1:2" ht="15">
      <c r="A72" t="s">
        <v>24</v>
      </c>
      <c r="B72" t="s">
        <v>25</v>
      </c>
    </row>
    <row r="73" spans="1:7" ht="15">
      <c r="A73" s="42"/>
      <c r="B73" s="42" t="s">
        <v>18</v>
      </c>
      <c r="C73" s="42" t="s">
        <v>19</v>
      </c>
      <c r="D73" s="42" t="s">
        <v>20</v>
      </c>
      <c r="E73" s="42" t="s">
        <v>21</v>
      </c>
      <c r="F73" s="42" t="s">
        <v>22</v>
      </c>
      <c r="G73" s="42" t="s">
        <v>23</v>
      </c>
    </row>
    <row r="74" spans="1:7" ht="28.8">
      <c r="A74" s="44" t="s">
        <v>26</v>
      </c>
      <c r="B74" s="43" t="s">
        <v>54</v>
      </c>
      <c r="C74" s="43" t="s">
        <v>55</v>
      </c>
      <c r="D74" s="43" t="s">
        <v>56</v>
      </c>
      <c r="E74" s="43" t="s">
        <v>57</v>
      </c>
      <c r="F74" s="43" t="s">
        <v>58</v>
      </c>
      <c r="G74" s="43" t="s">
        <v>60</v>
      </c>
    </row>
    <row r="75" spans="1:7" ht="28.8">
      <c r="A75" s="44" t="s">
        <v>27</v>
      </c>
      <c r="B75" s="43" t="s">
        <v>54</v>
      </c>
      <c r="C75" s="43" t="s">
        <v>55</v>
      </c>
      <c r="D75" s="43" t="s">
        <v>56</v>
      </c>
      <c r="E75" s="43" t="s">
        <v>57</v>
      </c>
      <c r="F75" s="43" t="s">
        <v>59</v>
      </c>
      <c r="G75" s="43" t="s">
        <v>61</v>
      </c>
    </row>
    <row r="76" spans="1:7" ht="28.8">
      <c r="A76" s="44" t="s">
        <v>28</v>
      </c>
      <c r="B76" s="43" t="s">
        <v>54</v>
      </c>
      <c r="C76" s="43" t="s">
        <v>55</v>
      </c>
      <c r="D76" s="43" t="s">
        <v>56</v>
      </c>
      <c r="E76" s="43" t="s">
        <v>57</v>
      </c>
      <c r="F76" s="43" t="s">
        <v>58</v>
      </c>
      <c r="G76" s="43" t="s">
        <v>60</v>
      </c>
    </row>
    <row r="77" ht="15">
      <c r="D77" s="15"/>
    </row>
    <row r="78" ht="15">
      <c r="D78" s="16"/>
    </row>
    <row r="79" ht="15">
      <c r="D79" s="13"/>
    </row>
    <row r="80" ht="15">
      <c r="D80" s="14"/>
    </row>
    <row r="81" ht="15">
      <c r="D81" s="13"/>
    </row>
    <row r="82" ht="15">
      <c r="D82" s="14"/>
    </row>
    <row r="83" ht="15">
      <c r="D83" s="13"/>
    </row>
    <row r="84" ht="15">
      <c r="D84" s="15"/>
    </row>
    <row r="85" ht="15">
      <c r="D85" s="16"/>
    </row>
    <row r="86" ht="15">
      <c r="D86" s="13"/>
    </row>
    <row r="87" ht="15">
      <c r="D87" s="14"/>
    </row>
    <row r="88" ht="15">
      <c r="D88" s="13"/>
    </row>
    <row r="89" ht="15">
      <c r="D89" s="14"/>
    </row>
    <row r="90" ht="15">
      <c r="D90" s="14"/>
    </row>
    <row r="91" ht="15">
      <c r="D91" s="14"/>
    </row>
    <row r="92" ht="15">
      <c r="D92" s="13"/>
    </row>
    <row r="93" ht="15">
      <c r="D93" s="15"/>
    </row>
    <row r="94" ht="15">
      <c r="D94" s="16"/>
    </row>
    <row r="95" ht="15">
      <c r="D95" s="13"/>
    </row>
    <row r="96" ht="15">
      <c r="D96" s="14"/>
    </row>
    <row r="97" ht="15">
      <c r="D97" s="13"/>
    </row>
    <row r="98" ht="15">
      <c r="D98" s="15"/>
    </row>
    <row r="99" ht="15">
      <c r="D99" s="16"/>
    </row>
    <row r="100" ht="15">
      <c r="D100" s="13"/>
    </row>
    <row r="101" ht="15">
      <c r="D101" s="14"/>
    </row>
    <row r="102" ht="15">
      <c r="D102" s="13"/>
    </row>
    <row r="103" ht="15">
      <c r="D103" s="13"/>
    </row>
    <row r="104" ht="15">
      <c r="D104" s="14"/>
    </row>
    <row r="105" ht="15">
      <c r="D105" s="13"/>
    </row>
    <row r="106" ht="15">
      <c r="D106" s="14"/>
    </row>
    <row r="107" ht="15">
      <c r="D107" s="13"/>
    </row>
    <row r="108" ht="15">
      <c r="D108" s="14"/>
    </row>
    <row r="109" ht="15">
      <c r="D109" s="13"/>
    </row>
    <row r="110" ht="15">
      <c r="D110" s="14"/>
    </row>
    <row r="111" ht="15">
      <c r="D111" s="14"/>
    </row>
  </sheetData>
  <mergeCells count="2">
    <mergeCell ref="A3:C3"/>
    <mergeCell ref="A26:C26"/>
  </mergeCells>
  <conditionalFormatting sqref="H57:H67 I7:I8 I10:I24">
    <cfRule type="expression" priority="13" dxfId="0">
      <formula>MOD(ROW(),2)=0</formula>
    </cfRule>
  </conditionalFormatting>
  <conditionalFormatting sqref="C68:H70">
    <cfRule type="expression" priority="11" dxfId="0">
      <formula>MOD(ROW(),2)=0</formula>
    </cfRule>
  </conditionalFormatting>
  <conditionalFormatting sqref="B68:B70">
    <cfRule type="expression" priority="10" dxfId="0">
      <formula>MOD(ROW(),2)=0</formula>
    </cfRule>
  </conditionalFormatting>
  <conditionalFormatting sqref="B34:G44 I48">
    <cfRule type="expression" priority="21" dxfId="0">
      <formula>MOD(ROW(),2)=0</formula>
    </cfRule>
  </conditionalFormatting>
  <conditionalFormatting sqref="B28:G33">
    <cfRule type="expression" priority="20" dxfId="0">
      <formula>MOD(ROW(),2)=0</formula>
    </cfRule>
  </conditionalFormatting>
  <conditionalFormatting sqref="H28:H33">
    <cfRule type="expression" priority="18" dxfId="0">
      <formula>MOD(ROW(),2)=0</formula>
    </cfRule>
  </conditionalFormatting>
  <conditionalFormatting sqref="H34:H44">
    <cfRule type="expression" priority="19" dxfId="0">
      <formula>MOD(ROW(),2)=0</formula>
    </cfRule>
  </conditionalFormatting>
  <conditionalFormatting sqref="C45:H48">
    <cfRule type="expression" priority="17" dxfId="0">
      <formula>MOD(ROW(),2)=0</formula>
    </cfRule>
  </conditionalFormatting>
  <conditionalFormatting sqref="B45:B48">
    <cfRule type="expression" priority="16" dxfId="0">
      <formula>MOD(ROW(),2)=0</formula>
    </cfRule>
  </conditionalFormatting>
  <conditionalFormatting sqref="B57:G67">
    <cfRule type="expression" priority="15" dxfId="0">
      <formula>MOD(ROW(),2)=0</formula>
    </cfRule>
  </conditionalFormatting>
  <conditionalFormatting sqref="B51:G56">
    <cfRule type="expression" priority="14" dxfId="0">
      <formula>MOD(ROW(),2)=0</formula>
    </cfRule>
  </conditionalFormatting>
  <conditionalFormatting sqref="H51:H56">
    <cfRule type="expression" priority="12" dxfId="0">
      <formula>MOD(ROW(),2)=0</formula>
    </cfRule>
  </conditionalFormatting>
  <conditionalFormatting sqref="B5:G21">
    <cfRule type="expression" priority="9" dxfId="0">
      <formula>MOD(ROW(),2)=0</formula>
    </cfRule>
  </conditionalFormatting>
  <conditionalFormatting sqref="H5:H24">
    <cfRule type="expression" priority="8" dxfId="0">
      <formula>MOD(ROW(),2)=0</formula>
    </cfRule>
  </conditionalFormatting>
  <conditionalFormatting sqref="I5:I6">
    <cfRule type="expression" priority="7" dxfId="0">
      <formula>MOD(ROW(),2)=0</formula>
    </cfRule>
  </conditionalFormatting>
  <conditionalFormatting sqref="C22:G24">
    <cfRule type="expression" priority="6" dxfId="0">
      <formula>MOD(ROW(),2)=0</formula>
    </cfRule>
  </conditionalFormatting>
  <conditionalFormatting sqref="B22:B24">
    <cfRule type="expression" priority="5" dxfId="0">
      <formula>MOD(ROW(),2)=0</formula>
    </cfRule>
  </conditionalFormatting>
  <conditionalFormatting sqref="I30:I31 I33:I47">
    <cfRule type="expression" priority="4" dxfId="0">
      <formula>MOD(ROW(),2)=0</formula>
    </cfRule>
  </conditionalFormatting>
  <conditionalFormatting sqref="I28:I29">
    <cfRule type="expression" priority="3" dxfId="0">
      <formula>MOD(ROW(),2)=0</formula>
    </cfRule>
  </conditionalFormatting>
  <conditionalFormatting sqref="I53:I54 I56:I70">
    <cfRule type="expression" priority="2" dxfId="0">
      <formula>MOD(ROW(),2)=0</formula>
    </cfRule>
  </conditionalFormatting>
  <conditionalFormatting sqref="I51:I52">
    <cfRule type="expression" priority="1" dxfId="0">
      <formula>MOD(ROW(),2)=0</formula>
    </cfRule>
  </conditionalFormatting>
  <printOptions horizontalCentered="1"/>
  <pageMargins left="0.2362204724409449" right="0.2362204724409449" top="1.3385826771653544" bottom="0.5511811023622047" header="0.31496062992125984" footer="0.31496062992125984"/>
  <pageSetup fitToHeight="5" fitToWidth="1" horizontalDpi="600" verticalDpi="600" orientation="portrait" paperSize="9" scale="50" r:id="rId2"/>
  <headerFooter>
    <oddHeader>&amp;L&amp;"+,Fett"&amp;16&amp;A&amp;R&amp;G</oddHeader>
    <oddFooter>&amp;L&amp;9&amp;F&amp;R&amp;9Stand: 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cp:lastPrinted>2020-01-31T09:36:00Z</cp:lastPrinted>
  <dcterms:created xsi:type="dcterms:W3CDTF">2015-09-28T10:48:06Z</dcterms:created>
  <dcterms:modified xsi:type="dcterms:W3CDTF">2021-09-13T05:10:27Z</dcterms:modified>
  <cp:category/>
  <cp:version/>
  <cp:contentType/>
  <cp:contentStatus/>
</cp:coreProperties>
</file>